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000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<sst xmlns="http://schemas.openxmlformats.org/spreadsheetml/2006/main" count="157" uniqueCount="102">
  <si>
    <t xml:space="preserve">LEVEL </t>
  </si>
  <si>
    <t>TRANSPORT  ALLOWANCE</t>
  </si>
  <si>
    <t>DA ON TRANSPORT  ALL0W.</t>
  </si>
  <si>
    <t>HOUSE RENT ALLOWANCE/ D.HRA</t>
  </si>
  <si>
    <t>CPF (MGT SHARE)</t>
  </si>
  <si>
    <t>CASH HANDLING &amp; TREASURY ALLOWANCE</t>
  </si>
  <si>
    <t>HIGH ALTITUDE ALLOWANCE</t>
  </si>
  <si>
    <t>HARD AREA ALLOWANCE</t>
  </si>
  <si>
    <t>ISLAND SPECIAL DUTY ALLOWANCE</t>
  </si>
  <si>
    <t>SPECIAL DUTY ALLOWANCE</t>
  </si>
  <si>
    <t>TOUGH LOCATION ALLOWANCE-I</t>
  </si>
  <si>
    <t>TOUGH LOCATION ALLOWANCE - II</t>
  </si>
  <si>
    <t>TOUGH LOCATION ALLOWANCE- III</t>
  </si>
  <si>
    <t>II SHIFT ALLOWANCE</t>
  </si>
  <si>
    <t>LS  &amp; PC (PROJECT KVs)</t>
  </si>
  <si>
    <t>OTHER ALLOWANCE</t>
  </si>
  <si>
    <t>DRESS ALLOWANCE</t>
  </si>
  <si>
    <t>GROSS  SALARY</t>
  </si>
  <si>
    <t>INCOME TAX</t>
  </si>
  <si>
    <t>PROFESSIONAL TAX</t>
  </si>
  <si>
    <t>LICENCE FEE ( ODR) TO BE REMITTED TO  OUTSIDE  AGENCY</t>
  </si>
  <si>
    <t>ELEC. /WATER CHARGES (ODR) TO BE REMITTED TO  OUTSIDE  AGENCY</t>
  </si>
  <si>
    <t xml:space="preserve"> COOP. SOCIETY</t>
  </si>
  <si>
    <t xml:space="preserve">CONV. ADV. / INTEREST RECOVERY </t>
  </si>
  <si>
    <t xml:space="preserve"> INSTALLMENT  NO.</t>
  </si>
  <si>
    <t>HOUSE BUILDING ADVANCE/INTEREST</t>
  </si>
  <si>
    <t>OTHER  REMITTANCES</t>
  </si>
  <si>
    <t>G.P.F. ADVANCE RECOVERY</t>
  </si>
  <si>
    <t>NO  OF INSTALMENTS</t>
  </si>
  <si>
    <t>CPF ADV. RECOVERY</t>
  </si>
  <si>
    <t xml:space="preserve">CONV. ADV./INTEREST  RECOVERY </t>
  </si>
  <si>
    <t>KVS EMPLOYEES WELFARE SCHEME</t>
  </si>
  <si>
    <t>HPL RECOVERY</t>
  </si>
  <si>
    <t>LICENCE FEES ( KVS BUILDING)</t>
  </si>
  <si>
    <t>ELEC. /WATER CHARGES</t>
  </si>
  <si>
    <t>REC. OF OVERPAYMENT (Pay &amp; Allowance)</t>
  </si>
  <si>
    <t>CGHS RECOVERY</t>
  </si>
  <si>
    <t>OTHER DEDUCTIONS IF ANY</t>
  </si>
  <si>
    <t>TOTAL DEDUCTIONS</t>
  </si>
  <si>
    <t>NET  SALARY</t>
  </si>
  <si>
    <t>REMARKS</t>
  </si>
  <si>
    <t>Dr. B.K. Verma</t>
  </si>
  <si>
    <t>Principal</t>
  </si>
  <si>
    <t>0</t>
  </si>
  <si>
    <t>PGT</t>
  </si>
  <si>
    <t>Mr. Samsher Singh Saini</t>
  </si>
  <si>
    <t>SMT. Babita Sarda</t>
  </si>
  <si>
    <t>SMT. Pushap Lata</t>
  </si>
  <si>
    <t xml:space="preserve">Ms. Shalini </t>
  </si>
  <si>
    <t>Mr. Nitya Nand Singh</t>
  </si>
  <si>
    <t>Mr. Yog Raj Sharda</t>
  </si>
  <si>
    <t>Mrs. Amravati</t>
  </si>
  <si>
    <t>Mr. Sunder Lal Yadav</t>
  </si>
  <si>
    <t>Mr. Shyam Babu</t>
  </si>
  <si>
    <t>TGT</t>
  </si>
  <si>
    <t>Mr. Rahul Dev</t>
  </si>
  <si>
    <t>Ms. Shreya Garg</t>
  </si>
  <si>
    <t>SMT. Manjit Kaur</t>
  </si>
  <si>
    <t xml:space="preserve">TGT </t>
  </si>
  <si>
    <t>Mrs Raj Kumari</t>
  </si>
  <si>
    <t>HM</t>
  </si>
  <si>
    <t>SMT. Asha Rani</t>
  </si>
  <si>
    <t>PRT</t>
  </si>
  <si>
    <t>Mr Surinder Singh</t>
  </si>
  <si>
    <t>SMT Neelofer</t>
  </si>
  <si>
    <t>SMT. Parmjit Kaur</t>
  </si>
  <si>
    <t>Mr. Tarsem Pal</t>
  </si>
  <si>
    <t>Mr. Yashbir</t>
  </si>
  <si>
    <t>Mr. Suresh Kumar</t>
  </si>
  <si>
    <t>Music Tr</t>
  </si>
  <si>
    <t>Sh. Charlas</t>
  </si>
  <si>
    <t>SUB STAFF</t>
  </si>
  <si>
    <t>Sh. Jagtar Masih</t>
  </si>
  <si>
    <t>NAME OF THE 
EMPLOYEE</t>
  </si>
  <si>
    <t>STAFF 
CODE</t>
  </si>
  <si>
    <t>NO  OF POST 
SANCTIONED</t>
  </si>
  <si>
    <t>STAFF IN 
POSITION</t>
  </si>
  <si>
    <t>NO. OF
 DAYS</t>
  </si>
  <si>
    <t>BASIC 
PAY</t>
  </si>
  <si>
    <t xml:space="preserve">DEPUTATION 
ALLOWANCE </t>
  </si>
  <si>
    <t>DEARNESS 
ALLOW.</t>
  </si>
  <si>
    <t>NATIONAL PENSION SCHEME (MGT SHARE)</t>
  </si>
  <si>
    <t>NATIONAL  PENSION SCHEME (OWN SHARE)</t>
  </si>
  <si>
    <t>TOTAL</t>
  </si>
  <si>
    <t>DESIGNATION OF  THE EMPLOYEE</t>
  </si>
  <si>
    <t>S.
NO.</t>
  </si>
  <si>
    <t>Mr. Neeraj Kumar</t>
  </si>
  <si>
    <t>Mr. Ram Lal</t>
  </si>
  <si>
    <t>Mr. Manoj Kumar</t>
  </si>
  <si>
    <t>Ms. Ruchi Tevtia</t>
  </si>
  <si>
    <t>Mr. Nitesh Kumar Gupta</t>
  </si>
  <si>
    <t>Ms. Parul</t>
  </si>
  <si>
    <t>Mrs. Reeta Malik</t>
  </si>
  <si>
    <t>G.P.F.  RECOVERY</t>
  </si>
  <si>
    <t>CPF-RECOVERY(OWN SHARE)</t>
  </si>
  <si>
    <t>CPF-RECOVERY(MGT SHARE)</t>
  </si>
  <si>
    <t>Ms. Shweta Yadav</t>
  </si>
  <si>
    <t>Mr. Sachin Sahu</t>
  </si>
  <si>
    <t>LIB</t>
  </si>
  <si>
    <t>Ms. Deepshikha Gurung</t>
  </si>
  <si>
    <t>Ms. Sunena Sharma</t>
  </si>
  <si>
    <t>Annual Membership Contribution to Respective Associations</t>
  </si>
</sst>
</file>

<file path=xl/styles.xml><?xml version="1.0" encoding="utf-8"?>
<styleSheet xmlns="http://schemas.openxmlformats.org/spreadsheetml/2006/main">
  <numFmts count="2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9"/>
      <name val="Arial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22" fillId="0" borderId="10" xfId="57" applyFont="1" applyFill="1" applyBorder="1" applyAlignment="1" applyProtection="1">
      <alignment horizontal="right" vertical="top"/>
      <protection locked="0"/>
    </xf>
    <xf numFmtId="0" fontId="22" fillId="0" borderId="10" xfId="57" applyFont="1" applyFill="1" applyBorder="1" applyAlignment="1" applyProtection="1">
      <alignment horizontal="left" vertical="top"/>
      <protection locked="0"/>
    </xf>
    <xf numFmtId="0" fontId="22" fillId="0" borderId="10" xfId="57" applyFont="1" applyBorder="1" applyAlignment="1" applyProtection="1">
      <alignment horizontal="right" vertical="top" wrapText="1"/>
      <protection locked="0"/>
    </xf>
    <xf numFmtId="0" fontId="22" fillId="33" borderId="10" xfId="57" applyFont="1" applyFill="1" applyBorder="1" applyAlignment="1" applyProtection="1">
      <alignment horizontal="left" vertical="top" wrapText="1"/>
      <protection locked="0"/>
    </xf>
    <xf numFmtId="0" fontId="22" fillId="0" borderId="10" xfId="57" applyFont="1" applyFill="1" applyBorder="1" applyAlignment="1" applyProtection="1">
      <alignment horizontal="right" vertical="top" wrapText="1"/>
      <protection locked="0"/>
    </xf>
    <xf numFmtId="0" fontId="44" fillId="0" borderId="10" xfId="57" applyFont="1" applyBorder="1" applyAlignment="1">
      <alignment vertical="top" wrapText="1"/>
      <protection/>
    </xf>
    <xf numFmtId="0" fontId="44" fillId="0" borderId="10" xfId="57" applyFont="1" applyBorder="1" applyAlignment="1">
      <alignment horizontal="left" vertical="top" wrapText="1"/>
      <protection/>
    </xf>
    <xf numFmtId="0" fontId="45" fillId="0" borderId="0" xfId="0" applyFont="1" applyAlignment="1">
      <alignment vertical="top"/>
    </xf>
    <xf numFmtId="0" fontId="45" fillId="0" borderId="10" xfId="57" applyFont="1" applyBorder="1" applyAlignment="1">
      <alignment horizontal="center"/>
      <protection/>
    </xf>
    <xf numFmtId="0" fontId="45" fillId="0" borderId="10" xfId="57" applyFont="1" applyBorder="1">
      <alignment/>
      <protection/>
    </xf>
    <xf numFmtId="0" fontId="45" fillId="0" borderId="10" xfId="57" applyFont="1" applyBorder="1" applyAlignment="1">
      <alignment wrapText="1"/>
      <protection/>
    </xf>
    <xf numFmtId="1" fontId="22" fillId="33" borderId="10" xfId="0" applyNumberFormat="1" applyFont="1" applyFill="1" applyBorder="1" applyAlignment="1" applyProtection="1">
      <alignment horizontal="left" vertical="top"/>
      <protection locked="0"/>
    </xf>
    <xf numFmtId="1" fontId="22" fillId="33" borderId="10" xfId="0" applyNumberFormat="1" applyFont="1" applyFill="1" applyBorder="1" applyAlignment="1" applyProtection="1">
      <alignment horizontal="right" vertical="top"/>
      <protection locked="0"/>
    </xf>
    <xf numFmtId="0" fontId="45" fillId="0" borderId="0" xfId="0" applyFont="1" applyAlignment="1">
      <alignment/>
    </xf>
    <xf numFmtId="1" fontId="45" fillId="0" borderId="10" xfId="57" applyNumberFormat="1" applyFont="1" applyBorder="1" applyAlignment="1">
      <alignment wrapText="1"/>
      <protection/>
    </xf>
    <xf numFmtId="0" fontId="45" fillId="0" borderId="10" xfId="0" applyFont="1" applyBorder="1" applyAlignment="1">
      <alignment wrapText="1"/>
    </xf>
    <xf numFmtId="0" fontId="45" fillId="33" borderId="10" xfId="57" applyFont="1" applyFill="1" applyBorder="1" applyAlignment="1" applyProtection="1">
      <alignment horizontal="right" wrapText="1"/>
      <protection locked="0"/>
    </xf>
    <xf numFmtId="0" fontId="45" fillId="0" borderId="10" xfId="57" applyFont="1" applyBorder="1" applyAlignment="1" applyProtection="1">
      <alignment horizontal="right" wrapText="1"/>
      <protection locked="0"/>
    </xf>
    <xf numFmtId="1" fontId="22" fillId="33" borderId="10" xfId="57" applyNumberFormat="1" applyFont="1" applyFill="1" applyBorder="1" applyAlignment="1" applyProtection="1">
      <alignment horizontal="right" wrapText="1"/>
      <protection locked="0"/>
    </xf>
    <xf numFmtId="0" fontId="45" fillId="33" borderId="10" xfId="57" applyFont="1" applyFill="1" applyBorder="1" applyAlignment="1" applyProtection="1">
      <alignment horizontal="right" wrapText="1"/>
      <protection/>
    </xf>
    <xf numFmtId="0" fontId="45" fillId="0" borderId="10" xfId="0" applyFont="1" applyBorder="1" applyAlignment="1">
      <alignment horizontal="right" wrapText="1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wrapText="1"/>
    </xf>
    <xf numFmtId="0" fontId="45" fillId="0" borderId="0" xfId="0" applyFont="1" applyAlignment="1">
      <alignment horizontal="right" wrapText="1"/>
    </xf>
    <xf numFmtId="0" fontId="44" fillId="0" borderId="0" xfId="0" applyFont="1" applyAlignment="1">
      <alignment wrapText="1"/>
    </xf>
    <xf numFmtId="0" fontId="45" fillId="34" borderId="10" xfId="0" applyFont="1" applyFill="1" applyBorder="1" applyAlignment="1">
      <alignment wrapText="1"/>
    </xf>
    <xf numFmtId="0" fontId="44" fillId="0" borderId="10" xfId="57" applyFont="1" applyBorder="1" applyAlignment="1">
      <alignment horizontal="center" vertical="top" wrapText="1"/>
      <protection/>
    </xf>
    <xf numFmtId="0" fontId="22" fillId="33" borderId="10" xfId="57" applyFont="1" applyFill="1" applyBorder="1" applyAlignment="1" applyProtection="1">
      <alignment horizontal="right" vertical="top" wrapText="1"/>
      <protection locked="0"/>
    </xf>
    <xf numFmtId="0" fontId="45" fillId="0" borderId="10" xfId="57" applyFont="1" applyBorder="1" applyAlignment="1">
      <alignment horizontal="right" wrapText="1"/>
      <protection/>
    </xf>
    <xf numFmtId="49" fontId="22" fillId="33" borderId="10" xfId="57" applyNumberFormat="1" applyFont="1" applyFill="1" applyBorder="1" applyAlignment="1" applyProtection="1">
      <alignment horizontal="right" vertical="top" wrapText="1"/>
      <protection locked="0"/>
    </xf>
    <xf numFmtId="1" fontId="22" fillId="33" borderId="10" xfId="57" applyNumberFormat="1" applyFont="1" applyFill="1" applyBorder="1" applyAlignment="1" applyProtection="1">
      <alignment horizontal="right" vertical="top" wrapText="1"/>
      <protection locked="0"/>
    </xf>
    <xf numFmtId="1" fontId="22" fillId="0" borderId="10" xfId="57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45" fillId="0" borderId="11" xfId="57" applyFont="1" applyBorder="1">
      <alignment/>
      <protection/>
    </xf>
    <xf numFmtId="0" fontId="45" fillId="0" borderId="12" xfId="57" applyFont="1" applyBorder="1" applyAlignment="1">
      <alignment wrapText="1"/>
      <protection/>
    </xf>
    <xf numFmtId="0" fontId="45" fillId="0" borderId="13" xfId="57" applyFont="1" applyBorder="1">
      <alignment/>
      <protection/>
    </xf>
    <xf numFmtId="0" fontId="45" fillId="0" borderId="14" xfId="57" applyFont="1" applyBorder="1">
      <alignment/>
      <protection/>
    </xf>
    <xf numFmtId="0" fontId="46" fillId="0" borderId="10" xfId="0" applyFont="1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6"/>
  <sheetViews>
    <sheetView tabSelected="1" zoomScalePageLayoutView="0" workbookViewId="0" topLeftCell="A1">
      <pane xSplit="7" ySplit="7" topLeftCell="BC27" activePane="bottomRight" state="frozen"/>
      <selection pane="topLeft" activeCell="A1" sqref="A1"/>
      <selection pane="topRight" activeCell="H1" sqref="H1"/>
      <selection pane="bottomLeft" activeCell="A8" sqref="A8"/>
      <selection pane="bottomRight" activeCell="BH36" sqref="BH36"/>
    </sheetView>
  </sheetViews>
  <sheetFormatPr defaultColWidth="9.00390625" defaultRowHeight="15.75"/>
  <cols>
    <col min="1" max="1" width="3.25390625" style="23" customWidth="1"/>
    <col min="2" max="2" width="6.00390625" style="14" customWidth="1"/>
    <col min="3" max="3" width="17.875" style="14" customWidth="1"/>
    <col min="4" max="4" width="10.00390625" style="24" customWidth="1"/>
    <col min="5" max="5" width="4.625" style="24" customWidth="1"/>
    <col min="6" max="6" width="9.625" style="24" customWidth="1"/>
    <col min="7" max="7" width="8.125" style="24" customWidth="1"/>
    <col min="8" max="8" width="6.25390625" style="24" customWidth="1"/>
    <col min="9" max="9" width="7.00390625" style="24" customWidth="1"/>
    <col min="10" max="10" width="9.875" style="24" customWidth="1"/>
    <col min="11" max="11" width="7.625" style="24" customWidth="1"/>
    <col min="12" max="12" width="9.625" style="24" customWidth="1"/>
    <col min="13" max="13" width="8.875" style="25" customWidth="1"/>
    <col min="14" max="14" width="10.75390625" style="24" customWidth="1"/>
    <col min="15" max="15" width="9.75390625" style="24" customWidth="1"/>
    <col min="16" max="16" width="7.50390625" style="24" customWidth="1"/>
    <col min="17" max="17" width="9.00390625" style="24" customWidth="1"/>
    <col min="18" max="18" width="11.25390625" style="24" customWidth="1"/>
    <col min="19" max="19" width="10.875" style="24" customWidth="1"/>
    <col min="20" max="20" width="11.75390625" style="24" customWidth="1"/>
    <col min="21" max="21" width="10.50390625" style="24" customWidth="1"/>
    <col min="22" max="22" width="12.00390625" style="24" customWidth="1"/>
    <col min="23" max="23" width="13.125" style="24" customWidth="1"/>
    <col min="24" max="24" width="13.875" style="24" customWidth="1"/>
    <col min="25" max="25" width="9.50390625" style="24" customWidth="1"/>
    <col min="26" max="26" width="7.125" style="24" customWidth="1"/>
    <col min="27" max="27" width="9.50390625" style="24" customWidth="1"/>
    <col min="28" max="28" width="9.625" style="24" customWidth="1"/>
    <col min="29" max="29" width="8.375" style="24" customWidth="1"/>
    <col min="30" max="30" width="7.75390625" style="24" customWidth="1"/>
    <col min="31" max="31" width="11.125" style="24" customWidth="1"/>
    <col min="32" max="32" width="10.75390625" style="24" customWidth="1"/>
    <col min="33" max="33" width="9.00390625" style="24" customWidth="1"/>
    <col min="34" max="34" width="9.375" style="24" customWidth="1"/>
    <col min="35" max="35" width="9.00390625" style="24" customWidth="1"/>
    <col min="36" max="36" width="7.75390625" style="24" customWidth="1"/>
    <col min="37" max="37" width="10.50390625" style="24" customWidth="1"/>
    <col min="38" max="38" width="12.00390625" style="24" customWidth="1"/>
    <col min="39" max="39" width="9.00390625" style="24" customWidth="1"/>
    <col min="40" max="40" width="10.625" style="24" customWidth="1"/>
    <col min="41" max="41" width="11.50390625" style="24" customWidth="1"/>
    <col min="42" max="42" width="10.625" style="24" customWidth="1"/>
    <col min="43" max="44" width="9.00390625" style="24" customWidth="1"/>
    <col min="45" max="45" width="10.25390625" style="24" customWidth="1"/>
    <col min="46" max="48" width="9.00390625" style="24" customWidth="1"/>
    <col min="49" max="49" width="12.25390625" style="24" customWidth="1"/>
    <col min="50" max="50" width="9.00390625" style="24" customWidth="1"/>
    <col min="51" max="51" width="7.50390625" style="24" customWidth="1"/>
    <col min="52" max="52" width="8.50390625" style="24" customWidth="1"/>
    <col min="53" max="53" width="6.875" style="24" customWidth="1"/>
    <col min="54" max="54" width="8.125" style="24" customWidth="1"/>
    <col min="55" max="55" width="7.875" style="24" customWidth="1"/>
    <col min="56" max="56" width="7.00390625" style="24" customWidth="1"/>
    <col min="57" max="57" width="7.375" style="24" customWidth="1"/>
    <col min="58" max="58" width="7.75390625" style="24" customWidth="1"/>
    <col min="59" max="59" width="9.00390625" style="24" customWidth="1"/>
    <col min="60" max="60" width="7.625" style="24" customWidth="1"/>
    <col min="61" max="61" width="7.375" style="24" customWidth="1"/>
    <col min="62" max="62" width="7.50390625" style="24" customWidth="1"/>
    <col min="63" max="16384" width="9.00390625" style="14" customWidth="1"/>
  </cols>
  <sheetData>
    <row r="1" spans="1:62" s="8" customFormat="1" ht="96.75" customHeight="1">
      <c r="A1" s="28" t="s">
        <v>85</v>
      </c>
      <c r="B1" s="6" t="s">
        <v>74</v>
      </c>
      <c r="C1" s="6" t="s">
        <v>73</v>
      </c>
      <c r="D1" s="6" t="s">
        <v>84</v>
      </c>
      <c r="E1" s="6" t="s">
        <v>0</v>
      </c>
      <c r="F1" s="6" t="s">
        <v>75</v>
      </c>
      <c r="G1" s="6" t="s">
        <v>76</v>
      </c>
      <c r="H1" s="6" t="s">
        <v>77</v>
      </c>
      <c r="I1" s="6" t="s">
        <v>78</v>
      </c>
      <c r="J1" s="6" t="s">
        <v>79</v>
      </c>
      <c r="K1" s="6" t="s">
        <v>80</v>
      </c>
      <c r="L1" s="6" t="s">
        <v>1</v>
      </c>
      <c r="M1" s="7" t="s">
        <v>2</v>
      </c>
      <c r="N1" s="6" t="s">
        <v>3</v>
      </c>
      <c r="O1" s="6" t="s">
        <v>81</v>
      </c>
      <c r="P1" s="6" t="s">
        <v>4</v>
      </c>
      <c r="Q1" s="6" t="s">
        <v>5</v>
      </c>
      <c r="R1" s="6" t="s">
        <v>6</v>
      </c>
      <c r="S1" s="6" t="s">
        <v>7</v>
      </c>
      <c r="T1" s="6" t="s">
        <v>8</v>
      </c>
      <c r="U1" s="6" t="s">
        <v>9</v>
      </c>
      <c r="V1" s="6" t="s">
        <v>10</v>
      </c>
      <c r="W1" s="6" t="s">
        <v>11</v>
      </c>
      <c r="X1" s="6" t="s">
        <v>12</v>
      </c>
      <c r="Y1" s="6" t="s">
        <v>13</v>
      </c>
      <c r="Z1" s="6" t="s">
        <v>14</v>
      </c>
      <c r="AA1" s="6" t="s">
        <v>15</v>
      </c>
      <c r="AB1" s="6" t="s">
        <v>16</v>
      </c>
      <c r="AC1" s="6" t="s">
        <v>17</v>
      </c>
      <c r="AD1" s="6" t="s">
        <v>18</v>
      </c>
      <c r="AE1" s="6" t="s">
        <v>19</v>
      </c>
      <c r="AF1" s="6" t="s">
        <v>20</v>
      </c>
      <c r="AG1" s="6" t="s">
        <v>21</v>
      </c>
      <c r="AH1" s="6" t="s">
        <v>82</v>
      </c>
      <c r="AI1" s="6" t="s">
        <v>81</v>
      </c>
      <c r="AJ1" s="6" t="s">
        <v>22</v>
      </c>
      <c r="AK1" s="6" t="s">
        <v>23</v>
      </c>
      <c r="AL1" s="6" t="s">
        <v>24</v>
      </c>
      <c r="AM1" s="6" t="s">
        <v>25</v>
      </c>
      <c r="AN1" s="6" t="s">
        <v>24</v>
      </c>
      <c r="AO1" s="34" t="s">
        <v>101</v>
      </c>
      <c r="AP1" s="6" t="s">
        <v>26</v>
      </c>
      <c r="AQ1" s="6" t="s">
        <v>93</v>
      </c>
      <c r="AR1" s="6" t="s">
        <v>27</v>
      </c>
      <c r="AS1" s="6" t="s">
        <v>28</v>
      </c>
      <c r="AT1" s="6" t="s">
        <v>94</v>
      </c>
      <c r="AU1" s="6" t="s">
        <v>95</v>
      </c>
      <c r="AV1" s="6" t="s">
        <v>29</v>
      </c>
      <c r="AW1" s="6" t="s">
        <v>24</v>
      </c>
      <c r="AX1" s="6" t="s">
        <v>30</v>
      </c>
      <c r="AY1" s="6" t="s">
        <v>24</v>
      </c>
      <c r="AZ1" s="6" t="s">
        <v>31</v>
      </c>
      <c r="BA1" s="6" t="s">
        <v>14</v>
      </c>
      <c r="BB1" s="6" t="s">
        <v>32</v>
      </c>
      <c r="BC1" s="6" t="s">
        <v>33</v>
      </c>
      <c r="BD1" s="6" t="s">
        <v>34</v>
      </c>
      <c r="BE1" s="6" t="s">
        <v>35</v>
      </c>
      <c r="BF1" s="6" t="s">
        <v>36</v>
      </c>
      <c r="BG1" s="6" t="s">
        <v>37</v>
      </c>
      <c r="BH1" s="6" t="s">
        <v>38</v>
      </c>
      <c r="BI1" s="6" t="s">
        <v>39</v>
      </c>
      <c r="BJ1" s="6" t="s">
        <v>40</v>
      </c>
    </row>
    <row r="2" spans="1:62" ht="15" customHeight="1">
      <c r="A2" s="9">
        <v>1</v>
      </c>
      <c r="B2" s="10">
        <v>3578</v>
      </c>
      <c r="C2" s="10" t="s">
        <v>41</v>
      </c>
      <c r="D2" s="11" t="s">
        <v>42</v>
      </c>
      <c r="E2" s="11">
        <v>12</v>
      </c>
      <c r="F2" s="11">
        <v>1</v>
      </c>
      <c r="G2" s="11">
        <v>1</v>
      </c>
      <c r="H2" s="11">
        <v>31</v>
      </c>
      <c r="I2" s="11">
        <v>83600</v>
      </c>
      <c r="J2" s="11">
        <v>0</v>
      </c>
      <c r="K2" s="12">
        <f>ROUND(((I2+J2)*12)/100,0)</f>
        <v>10032</v>
      </c>
      <c r="L2" s="11">
        <v>3600</v>
      </c>
      <c r="M2" s="13">
        <f>ROUND(((L2)*12)/100,0)</f>
        <v>432</v>
      </c>
      <c r="N2" s="11">
        <v>0</v>
      </c>
      <c r="O2" s="11">
        <v>0</v>
      </c>
      <c r="P2" s="11">
        <v>0</v>
      </c>
      <c r="Q2" s="11">
        <v>0</v>
      </c>
      <c r="R2" s="11">
        <v>0</v>
      </c>
      <c r="S2" s="11">
        <v>0</v>
      </c>
      <c r="T2" s="11">
        <v>0</v>
      </c>
      <c r="U2" s="11">
        <v>0</v>
      </c>
      <c r="V2" s="11">
        <v>0</v>
      </c>
      <c r="W2" s="11">
        <v>0</v>
      </c>
      <c r="X2" s="11">
        <v>0</v>
      </c>
      <c r="Y2" s="11">
        <v>0</v>
      </c>
      <c r="Z2" s="11">
        <v>0</v>
      </c>
      <c r="AA2" s="11">
        <v>0</v>
      </c>
      <c r="AB2" s="11">
        <v>0</v>
      </c>
      <c r="AC2" s="11">
        <f>SUM(I2:AB2)</f>
        <v>97664</v>
      </c>
      <c r="AD2" s="11">
        <v>7000</v>
      </c>
      <c r="AE2" s="11">
        <v>0</v>
      </c>
      <c r="AF2" s="11">
        <v>0</v>
      </c>
      <c r="AG2" s="11">
        <v>0</v>
      </c>
      <c r="AH2" s="11">
        <v>0</v>
      </c>
      <c r="AI2" s="11">
        <v>0</v>
      </c>
      <c r="AJ2" s="11">
        <v>0</v>
      </c>
      <c r="AK2" s="11">
        <v>0</v>
      </c>
      <c r="AL2" s="11">
        <v>0</v>
      </c>
      <c r="AM2" s="11">
        <v>0</v>
      </c>
      <c r="AN2" s="11">
        <v>0</v>
      </c>
      <c r="AO2" s="11">
        <v>0</v>
      </c>
      <c r="AP2" s="11">
        <v>0</v>
      </c>
      <c r="AQ2" s="11">
        <v>12000</v>
      </c>
      <c r="AR2" s="11">
        <v>0</v>
      </c>
      <c r="AS2" s="30" t="s">
        <v>43</v>
      </c>
      <c r="AT2" s="11">
        <v>0</v>
      </c>
      <c r="AU2" s="11">
        <v>0</v>
      </c>
      <c r="AV2" s="11">
        <v>0</v>
      </c>
      <c r="AW2" s="11">
        <v>0</v>
      </c>
      <c r="AX2" s="11">
        <v>0</v>
      </c>
      <c r="AY2" s="11">
        <v>0</v>
      </c>
      <c r="AZ2" s="11">
        <v>120</v>
      </c>
      <c r="BA2" s="11">
        <v>0</v>
      </c>
      <c r="BB2" s="11">
        <v>0</v>
      </c>
      <c r="BC2" s="11">
        <v>680</v>
      </c>
      <c r="BD2" s="11">
        <v>950</v>
      </c>
      <c r="BE2" s="11">
        <v>0</v>
      </c>
      <c r="BF2" s="11">
        <v>0</v>
      </c>
      <c r="BG2" s="11">
        <v>0</v>
      </c>
      <c r="BH2" s="11">
        <f>SUM(AD2:BG2)</f>
        <v>20750</v>
      </c>
      <c r="BI2" s="11">
        <f>AC2-BH2</f>
        <v>76914</v>
      </c>
      <c r="BJ2" s="11"/>
    </row>
    <row r="3" spans="1:62" ht="15" customHeight="1">
      <c r="A3" s="9">
        <v>2</v>
      </c>
      <c r="B3" s="10">
        <v>33492</v>
      </c>
      <c r="C3" s="10" t="s">
        <v>45</v>
      </c>
      <c r="D3" s="11" t="s">
        <v>44</v>
      </c>
      <c r="E3" s="11">
        <v>10</v>
      </c>
      <c r="F3" s="11">
        <v>1</v>
      </c>
      <c r="G3" s="11">
        <v>1</v>
      </c>
      <c r="H3" s="11">
        <v>31</v>
      </c>
      <c r="I3" s="11">
        <v>75400</v>
      </c>
      <c r="J3" s="11">
        <v>0</v>
      </c>
      <c r="K3" s="12">
        <f aca="true" t="shared" si="0" ref="K3:K35">ROUND(((I3+J3)*12)/100,0)</f>
        <v>9048</v>
      </c>
      <c r="L3" s="11">
        <v>3600</v>
      </c>
      <c r="M3" s="13">
        <f aca="true" t="shared" si="1" ref="M3:M35">ROUND(((L3)*12)/100,0)</f>
        <v>432</v>
      </c>
      <c r="N3" s="13">
        <f>ROUND(((I3)*8)/100,0)</f>
        <v>6032</v>
      </c>
      <c r="O3" s="11">
        <v>0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  <c r="V3" s="11">
        <v>0</v>
      </c>
      <c r="W3" s="11">
        <v>0</v>
      </c>
      <c r="X3" s="11">
        <v>0</v>
      </c>
      <c r="Y3" s="11">
        <v>0</v>
      </c>
      <c r="Z3" s="11">
        <v>0</v>
      </c>
      <c r="AA3" s="11">
        <v>0</v>
      </c>
      <c r="AB3" s="11">
        <v>0</v>
      </c>
      <c r="AC3" s="11">
        <f aca="true" t="shared" si="2" ref="AC3:AC35">SUM(I3:AB3)</f>
        <v>94512</v>
      </c>
      <c r="AD3" s="11">
        <v>5000</v>
      </c>
      <c r="AE3" s="11">
        <v>0</v>
      </c>
      <c r="AF3" s="11">
        <v>0</v>
      </c>
      <c r="AG3" s="11">
        <v>0</v>
      </c>
      <c r="AH3" s="11">
        <v>0</v>
      </c>
      <c r="AI3" s="11">
        <v>0</v>
      </c>
      <c r="AJ3" s="11">
        <v>0</v>
      </c>
      <c r="AK3" s="11">
        <v>0</v>
      </c>
      <c r="AL3" s="11">
        <v>0</v>
      </c>
      <c r="AM3" s="11">
        <v>0</v>
      </c>
      <c r="AN3" s="11">
        <v>0</v>
      </c>
      <c r="AO3" s="11">
        <v>120</v>
      </c>
      <c r="AP3" s="11">
        <v>0</v>
      </c>
      <c r="AQ3" s="11">
        <v>30000</v>
      </c>
      <c r="AR3" s="11">
        <v>0</v>
      </c>
      <c r="AS3" s="30" t="s">
        <v>43</v>
      </c>
      <c r="AT3" s="11">
        <v>0</v>
      </c>
      <c r="AU3" s="11">
        <v>0</v>
      </c>
      <c r="AV3" s="11">
        <v>0</v>
      </c>
      <c r="AW3" s="11">
        <v>0</v>
      </c>
      <c r="AX3" s="11">
        <v>0</v>
      </c>
      <c r="AY3" s="11">
        <v>0</v>
      </c>
      <c r="AZ3" s="11">
        <v>60</v>
      </c>
      <c r="BA3" s="11">
        <v>0</v>
      </c>
      <c r="BB3" s="11">
        <v>0</v>
      </c>
      <c r="BC3" s="11">
        <v>0</v>
      </c>
      <c r="BD3" s="11">
        <v>0</v>
      </c>
      <c r="BE3" s="11">
        <v>0</v>
      </c>
      <c r="BF3" s="11">
        <v>0</v>
      </c>
      <c r="BG3" s="11">
        <v>0</v>
      </c>
      <c r="BH3" s="11">
        <f aca="true" t="shared" si="3" ref="BH3:BH35">SUM(AD3:BG3)</f>
        <v>35180</v>
      </c>
      <c r="BI3" s="11">
        <f aca="true" t="shared" si="4" ref="BI3:BI35">AC3-BH3</f>
        <v>59332</v>
      </c>
      <c r="BJ3" s="11"/>
    </row>
    <row r="4" spans="1:62" ht="15" customHeight="1">
      <c r="A4" s="9">
        <v>3</v>
      </c>
      <c r="B4" s="10">
        <v>34813</v>
      </c>
      <c r="C4" s="10" t="s">
        <v>46</v>
      </c>
      <c r="D4" s="11" t="s">
        <v>44</v>
      </c>
      <c r="E4" s="11">
        <v>10</v>
      </c>
      <c r="F4" s="11">
        <v>1</v>
      </c>
      <c r="G4" s="11">
        <v>1</v>
      </c>
      <c r="H4" s="11">
        <v>31</v>
      </c>
      <c r="I4" s="11">
        <v>73200</v>
      </c>
      <c r="J4" s="11">
        <v>0</v>
      </c>
      <c r="K4" s="12">
        <f t="shared" si="0"/>
        <v>8784</v>
      </c>
      <c r="L4" s="11">
        <v>3600</v>
      </c>
      <c r="M4" s="13">
        <f t="shared" si="1"/>
        <v>432</v>
      </c>
      <c r="N4" s="13">
        <f>ROUND(((I4)*8)/100,0)</f>
        <v>5856</v>
      </c>
      <c r="O4" s="11">
        <v>0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1">
        <v>0</v>
      </c>
      <c r="V4" s="11">
        <v>0</v>
      </c>
      <c r="W4" s="11">
        <v>0</v>
      </c>
      <c r="X4" s="11">
        <v>0</v>
      </c>
      <c r="Y4" s="11">
        <v>0</v>
      </c>
      <c r="Z4" s="11">
        <v>0</v>
      </c>
      <c r="AA4" s="11">
        <v>0</v>
      </c>
      <c r="AB4" s="11">
        <v>0</v>
      </c>
      <c r="AC4" s="11">
        <f t="shared" si="2"/>
        <v>91872</v>
      </c>
      <c r="AD4" s="11">
        <v>5000</v>
      </c>
      <c r="AE4" s="11">
        <v>0</v>
      </c>
      <c r="AF4" s="11">
        <v>0</v>
      </c>
      <c r="AG4" s="11">
        <v>0</v>
      </c>
      <c r="AH4" s="11">
        <v>0</v>
      </c>
      <c r="AI4" s="11">
        <v>0</v>
      </c>
      <c r="AJ4" s="11">
        <v>0</v>
      </c>
      <c r="AK4" s="11">
        <v>0</v>
      </c>
      <c r="AL4" s="11">
        <v>0</v>
      </c>
      <c r="AM4" s="11">
        <v>0</v>
      </c>
      <c r="AN4" s="11">
        <v>0</v>
      </c>
      <c r="AO4" s="11">
        <v>120</v>
      </c>
      <c r="AP4" s="11">
        <v>0</v>
      </c>
      <c r="AQ4" s="11">
        <v>10000</v>
      </c>
      <c r="AR4" s="11">
        <v>0</v>
      </c>
      <c r="AS4" s="30" t="s">
        <v>43</v>
      </c>
      <c r="AT4" s="11">
        <v>0</v>
      </c>
      <c r="AU4" s="11">
        <v>0</v>
      </c>
      <c r="AV4" s="11">
        <v>0</v>
      </c>
      <c r="AW4" s="11">
        <v>0</v>
      </c>
      <c r="AX4" s="11">
        <v>0</v>
      </c>
      <c r="AY4" s="11">
        <v>0</v>
      </c>
      <c r="AZ4" s="11">
        <v>60</v>
      </c>
      <c r="BA4" s="11">
        <v>0</v>
      </c>
      <c r="BB4" s="11">
        <v>0</v>
      </c>
      <c r="BC4" s="11">
        <v>0</v>
      </c>
      <c r="BD4" s="11">
        <v>0</v>
      </c>
      <c r="BE4" s="11">
        <v>0</v>
      </c>
      <c r="BF4" s="11">
        <v>0</v>
      </c>
      <c r="BG4" s="11">
        <v>0</v>
      </c>
      <c r="BH4" s="11">
        <f t="shared" si="3"/>
        <v>15180</v>
      </c>
      <c r="BI4" s="11">
        <f t="shared" si="4"/>
        <v>76692</v>
      </c>
      <c r="BJ4" s="11"/>
    </row>
    <row r="5" spans="1:62" ht="15" customHeight="1">
      <c r="A5" s="9">
        <v>4</v>
      </c>
      <c r="B5" s="10">
        <v>51451</v>
      </c>
      <c r="C5" s="10" t="s">
        <v>47</v>
      </c>
      <c r="D5" s="11" t="s">
        <v>44</v>
      </c>
      <c r="E5" s="11">
        <v>8</v>
      </c>
      <c r="F5" s="11">
        <v>1</v>
      </c>
      <c r="G5" s="11">
        <v>1</v>
      </c>
      <c r="H5" s="11">
        <v>31</v>
      </c>
      <c r="I5" s="11">
        <v>68000</v>
      </c>
      <c r="J5" s="11">
        <v>0</v>
      </c>
      <c r="K5" s="12">
        <f t="shared" si="0"/>
        <v>8160</v>
      </c>
      <c r="L5" s="11">
        <v>1800</v>
      </c>
      <c r="M5" s="13">
        <f t="shared" si="1"/>
        <v>216</v>
      </c>
      <c r="N5" s="13">
        <f>ROUND(((I5)*8)/100,0)</f>
        <v>5440</v>
      </c>
      <c r="O5" s="13">
        <f>ROUND(((I5+K5)*10)/100,0)</f>
        <v>7616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  <c r="V5" s="11">
        <v>0</v>
      </c>
      <c r="W5" s="11">
        <v>0</v>
      </c>
      <c r="X5" s="11">
        <v>0</v>
      </c>
      <c r="Y5" s="11">
        <v>0</v>
      </c>
      <c r="Z5" s="11">
        <v>0</v>
      </c>
      <c r="AA5" s="11">
        <v>0</v>
      </c>
      <c r="AB5" s="11">
        <v>0</v>
      </c>
      <c r="AC5" s="11">
        <f t="shared" si="2"/>
        <v>91232</v>
      </c>
      <c r="AD5" s="11">
        <v>4000</v>
      </c>
      <c r="AE5" s="11">
        <v>0</v>
      </c>
      <c r="AF5" s="11">
        <v>0</v>
      </c>
      <c r="AG5" s="11">
        <v>0</v>
      </c>
      <c r="AH5" s="15">
        <f>O5</f>
        <v>7616</v>
      </c>
      <c r="AI5" s="15">
        <f>O5</f>
        <v>7616</v>
      </c>
      <c r="AJ5" s="11">
        <v>0</v>
      </c>
      <c r="AK5" s="11">
        <v>0</v>
      </c>
      <c r="AL5" s="11">
        <v>0</v>
      </c>
      <c r="AM5" s="11">
        <v>0</v>
      </c>
      <c r="AN5" s="11">
        <v>0</v>
      </c>
      <c r="AO5" s="11">
        <v>120</v>
      </c>
      <c r="AP5" s="11">
        <v>0</v>
      </c>
      <c r="AQ5" s="11">
        <v>0</v>
      </c>
      <c r="AR5" s="11">
        <v>0</v>
      </c>
      <c r="AS5" s="30" t="s">
        <v>43</v>
      </c>
      <c r="AT5" s="11">
        <v>0</v>
      </c>
      <c r="AU5" s="11">
        <v>0</v>
      </c>
      <c r="AV5" s="11">
        <v>0</v>
      </c>
      <c r="AW5" s="11">
        <v>0</v>
      </c>
      <c r="AX5" s="11">
        <v>0</v>
      </c>
      <c r="AY5" s="11">
        <v>0</v>
      </c>
      <c r="AZ5" s="11">
        <v>60</v>
      </c>
      <c r="BA5" s="11">
        <v>0</v>
      </c>
      <c r="BB5" s="11">
        <v>0</v>
      </c>
      <c r="BC5" s="11">
        <v>0</v>
      </c>
      <c r="BD5" s="11">
        <v>0</v>
      </c>
      <c r="BE5" s="11">
        <v>0</v>
      </c>
      <c r="BF5" s="11">
        <v>0</v>
      </c>
      <c r="BG5" s="11">
        <v>0</v>
      </c>
      <c r="BH5" s="11">
        <f t="shared" si="3"/>
        <v>19412</v>
      </c>
      <c r="BI5" s="11">
        <f t="shared" si="4"/>
        <v>71820</v>
      </c>
      <c r="BJ5" s="11"/>
    </row>
    <row r="6" spans="1:62" ht="15" customHeight="1">
      <c r="A6" s="9">
        <v>5</v>
      </c>
      <c r="B6" s="10">
        <v>46577</v>
      </c>
      <c r="C6" s="10" t="s">
        <v>48</v>
      </c>
      <c r="D6" s="11" t="s">
        <v>44</v>
      </c>
      <c r="E6" s="11">
        <v>8</v>
      </c>
      <c r="F6" s="11">
        <v>1</v>
      </c>
      <c r="G6" s="11">
        <v>1</v>
      </c>
      <c r="H6" s="11">
        <v>31</v>
      </c>
      <c r="I6" s="11">
        <v>62200</v>
      </c>
      <c r="J6" s="11">
        <v>0</v>
      </c>
      <c r="K6" s="12">
        <f t="shared" si="0"/>
        <v>7464</v>
      </c>
      <c r="L6" s="11">
        <v>1800</v>
      </c>
      <c r="M6" s="13">
        <f t="shared" si="1"/>
        <v>216</v>
      </c>
      <c r="N6" s="13">
        <v>0</v>
      </c>
      <c r="O6" s="13">
        <f>ROUND(((I6+K6)*10)/100,0)</f>
        <v>6966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0</v>
      </c>
      <c r="AA6" s="11">
        <v>0</v>
      </c>
      <c r="AB6" s="11">
        <v>0</v>
      </c>
      <c r="AC6" s="11">
        <f t="shared" si="2"/>
        <v>78646</v>
      </c>
      <c r="AD6" s="11">
        <v>4000</v>
      </c>
      <c r="AE6" s="11">
        <v>0</v>
      </c>
      <c r="AF6" s="11">
        <v>0</v>
      </c>
      <c r="AG6" s="11">
        <v>0</v>
      </c>
      <c r="AH6" s="15">
        <f>O6</f>
        <v>6966</v>
      </c>
      <c r="AI6" s="15">
        <f>O6</f>
        <v>6966</v>
      </c>
      <c r="AJ6" s="11">
        <v>0</v>
      </c>
      <c r="AK6" s="11">
        <v>0</v>
      </c>
      <c r="AL6" s="11">
        <v>0</v>
      </c>
      <c r="AM6" s="11">
        <v>0</v>
      </c>
      <c r="AN6" s="11">
        <v>0</v>
      </c>
      <c r="AO6" s="11">
        <v>120</v>
      </c>
      <c r="AP6" s="11">
        <v>0</v>
      </c>
      <c r="AQ6" s="11">
        <v>0</v>
      </c>
      <c r="AR6" s="11">
        <v>0</v>
      </c>
      <c r="AS6" s="30" t="s">
        <v>43</v>
      </c>
      <c r="AT6" s="11">
        <v>0</v>
      </c>
      <c r="AU6" s="11">
        <v>0</v>
      </c>
      <c r="AV6" s="11">
        <v>0</v>
      </c>
      <c r="AW6" s="11">
        <v>0</v>
      </c>
      <c r="AX6" s="11">
        <v>0</v>
      </c>
      <c r="AY6" s="11">
        <v>0</v>
      </c>
      <c r="AZ6" s="11">
        <v>60</v>
      </c>
      <c r="BA6" s="11">
        <v>0</v>
      </c>
      <c r="BB6" s="11">
        <v>0</v>
      </c>
      <c r="BC6" s="11">
        <v>0</v>
      </c>
      <c r="BD6" s="11">
        <v>0</v>
      </c>
      <c r="BE6" s="11">
        <v>0</v>
      </c>
      <c r="BF6" s="11">
        <v>0</v>
      </c>
      <c r="BG6" s="11">
        <v>0</v>
      </c>
      <c r="BH6" s="11">
        <f t="shared" si="3"/>
        <v>18112</v>
      </c>
      <c r="BI6" s="11">
        <f t="shared" si="4"/>
        <v>60534</v>
      </c>
      <c r="BJ6" s="11"/>
    </row>
    <row r="7" spans="1:62" ht="15" customHeight="1">
      <c r="A7" s="9">
        <v>6</v>
      </c>
      <c r="B7" s="10">
        <v>62261</v>
      </c>
      <c r="C7" s="10" t="s">
        <v>49</v>
      </c>
      <c r="D7" s="11" t="s">
        <v>44</v>
      </c>
      <c r="E7" s="11">
        <v>8</v>
      </c>
      <c r="F7" s="11">
        <v>1</v>
      </c>
      <c r="G7" s="11">
        <v>1</v>
      </c>
      <c r="H7" s="11">
        <v>31</v>
      </c>
      <c r="I7" s="11">
        <v>52000</v>
      </c>
      <c r="J7" s="11">
        <v>0</v>
      </c>
      <c r="K7" s="12">
        <f t="shared" si="0"/>
        <v>6240</v>
      </c>
      <c r="L7" s="11">
        <v>1800</v>
      </c>
      <c r="M7" s="13">
        <f t="shared" si="1"/>
        <v>216</v>
      </c>
      <c r="N7" s="11">
        <v>0</v>
      </c>
      <c r="O7" s="13">
        <f>ROUND(((I7+K7)*10)/100,0)</f>
        <v>5824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f t="shared" si="2"/>
        <v>66080</v>
      </c>
      <c r="AD7" s="11">
        <v>3000</v>
      </c>
      <c r="AE7" s="11">
        <v>0</v>
      </c>
      <c r="AF7" s="11">
        <v>0</v>
      </c>
      <c r="AG7" s="11">
        <v>0</v>
      </c>
      <c r="AH7" s="15">
        <f>O7</f>
        <v>5824</v>
      </c>
      <c r="AI7" s="15">
        <f>O7</f>
        <v>5824</v>
      </c>
      <c r="AJ7" s="11">
        <v>0</v>
      </c>
      <c r="AK7" s="11">
        <v>0</v>
      </c>
      <c r="AL7" s="11">
        <v>0</v>
      </c>
      <c r="AM7" s="11">
        <v>0</v>
      </c>
      <c r="AN7" s="11">
        <v>0</v>
      </c>
      <c r="AO7" s="11">
        <v>120</v>
      </c>
      <c r="AP7" s="11">
        <v>0</v>
      </c>
      <c r="AQ7" s="11">
        <v>0</v>
      </c>
      <c r="AR7" s="11">
        <v>0</v>
      </c>
      <c r="AS7" s="30" t="s">
        <v>43</v>
      </c>
      <c r="AT7" s="11">
        <v>0</v>
      </c>
      <c r="AU7" s="11">
        <v>0</v>
      </c>
      <c r="AV7" s="11">
        <v>0</v>
      </c>
      <c r="AW7" s="11">
        <v>0</v>
      </c>
      <c r="AX7" s="11">
        <v>0</v>
      </c>
      <c r="AY7" s="11">
        <v>0</v>
      </c>
      <c r="AZ7" s="11">
        <v>60</v>
      </c>
      <c r="BA7" s="11">
        <v>0</v>
      </c>
      <c r="BB7" s="11">
        <v>0</v>
      </c>
      <c r="BC7" s="11">
        <v>310</v>
      </c>
      <c r="BD7" s="11">
        <v>750</v>
      </c>
      <c r="BE7" s="11">
        <v>0</v>
      </c>
      <c r="BF7" s="11">
        <v>0</v>
      </c>
      <c r="BG7" s="11">
        <v>0</v>
      </c>
      <c r="BH7" s="11">
        <f t="shared" si="3"/>
        <v>15888</v>
      </c>
      <c r="BI7" s="11">
        <f t="shared" si="4"/>
        <v>50192</v>
      </c>
      <c r="BJ7" s="11"/>
    </row>
    <row r="8" spans="1:62" ht="15" customHeight="1">
      <c r="A8" s="9">
        <v>7</v>
      </c>
      <c r="B8" s="10">
        <v>34924</v>
      </c>
      <c r="C8" s="10" t="s">
        <v>50</v>
      </c>
      <c r="D8" s="11" t="s">
        <v>44</v>
      </c>
      <c r="E8" s="11">
        <v>8</v>
      </c>
      <c r="F8" s="11">
        <v>1</v>
      </c>
      <c r="G8" s="11">
        <v>1</v>
      </c>
      <c r="H8" s="11">
        <v>31</v>
      </c>
      <c r="I8" s="11">
        <v>74300</v>
      </c>
      <c r="J8" s="11">
        <v>0</v>
      </c>
      <c r="K8" s="12">
        <f t="shared" si="0"/>
        <v>8916</v>
      </c>
      <c r="L8" s="11">
        <v>1800</v>
      </c>
      <c r="M8" s="13">
        <f t="shared" si="1"/>
        <v>216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1">
        <f t="shared" si="2"/>
        <v>85232</v>
      </c>
      <c r="AD8" s="11">
        <v>5000</v>
      </c>
      <c r="AE8" s="11">
        <v>0</v>
      </c>
      <c r="AF8" s="11">
        <v>0</v>
      </c>
      <c r="AG8" s="11">
        <v>0</v>
      </c>
      <c r="AH8" s="11">
        <v>0</v>
      </c>
      <c r="AI8" s="11">
        <v>0</v>
      </c>
      <c r="AJ8" s="11">
        <v>0</v>
      </c>
      <c r="AK8" s="11">
        <v>0</v>
      </c>
      <c r="AL8" s="11">
        <v>0</v>
      </c>
      <c r="AM8" s="11">
        <v>0</v>
      </c>
      <c r="AN8" s="11">
        <v>0</v>
      </c>
      <c r="AO8" s="11">
        <v>120</v>
      </c>
      <c r="AP8" s="11">
        <v>0</v>
      </c>
      <c r="AQ8" s="11">
        <v>30000</v>
      </c>
      <c r="AR8" s="11">
        <v>0</v>
      </c>
      <c r="AS8" s="30" t="s">
        <v>43</v>
      </c>
      <c r="AT8" s="11">
        <v>0</v>
      </c>
      <c r="AU8" s="11">
        <v>0</v>
      </c>
      <c r="AV8" s="11">
        <v>0</v>
      </c>
      <c r="AW8" s="11">
        <v>0</v>
      </c>
      <c r="AX8" s="11">
        <v>0</v>
      </c>
      <c r="AY8" s="11">
        <v>0</v>
      </c>
      <c r="AZ8" s="11">
        <v>60</v>
      </c>
      <c r="BA8" s="11">
        <v>0</v>
      </c>
      <c r="BB8" s="11">
        <v>0</v>
      </c>
      <c r="BC8" s="11">
        <v>470</v>
      </c>
      <c r="BD8" s="11">
        <v>900</v>
      </c>
      <c r="BE8" s="11">
        <v>0</v>
      </c>
      <c r="BF8" s="11">
        <v>0</v>
      </c>
      <c r="BG8" s="11">
        <v>0</v>
      </c>
      <c r="BH8" s="11">
        <f t="shared" si="3"/>
        <v>36550</v>
      </c>
      <c r="BI8" s="11">
        <f t="shared" si="4"/>
        <v>48682</v>
      </c>
      <c r="BJ8" s="11"/>
    </row>
    <row r="9" spans="1:62" ht="15" customHeight="1">
      <c r="A9" s="9">
        <v>8</v>
      </c>
      <c r="B9" s="10">
        <v>34969</v>
      </c>
      <c r="C9" s="10" t="s">
        <v>51</v>
      </c>
      <c r="D9" s="11" t="s">
        <v>44</v>
      </c>
      <c r="E9" s="11">
        <v>8</v>
      </c>
      <c r="F9" s="11">
        <v>1</v>
      </c>
      <c r="G9" s="11">
        <v>1</v>
      </c>
      <c r="H9" s="11">
        <v>31</v>
      </c>
      <c r="I9" s="11">
        <v>72100</v>
      </c>
      <c r="J9" s="11">
        <v>0</v>
      </c>
      <c r="K9" s="12">
        <f t="shared" si="0"/>
        <v>8652</v>
      </c>
      <c r="L9" s="11">
        <v>1800</v>
      </c>
      <c r="M9" s="13">
        <f t="shared" si="1"/>
        <v>216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f t="shared" si="2"/>
        <v>82768</v>
      </c>
      <c r="AD9" s="11">
        <v>5000</v>
      </c>
      <c r="AE9" s="11">
        <v>0</v>
      </c>
      <c r="AF9" s="11">
        <v>0</v>
      </c>
      <c r="AG9" s="11">
        <v>0</v>
      </c>
      <c r="AH9" s="11">
        <v>0</v>
      </c>
      <c r="AI9" s="11">
        <v>0</v>
      </c>
      <c r="AJ9" s="11">
        <v>0</v>
      </c>
      <c r="AK9" s="11">
        <v>0</v>
      </c>
      <c r="AL9" s="11">
        <v>0</v>
      </c>
      <c r="AM9" s="11">
        <v>0</v>
      </c>
      <c r="AN9" s="11">
        <v>0</v>
      </c>
      <c r="AO9" s="11">
        <v>120</v>
      </c>
      <c r="AP9" s="11">
        <v>0</v>
      </c>
      <c r="AQ9" s="11">
        <v>30000</v>
      </c>
      <c r="AR9" s="11">
        <v>0</v>
      </c>
      <c r="AS9" s="30" t="s">
        <v>43</v>
      </c>
      <c r="AT9" s="11">
        <v>0</v>
      </c>
      <c r="AU9" s="11">
        <v>0</v>
      </c>
      <c r="AV9" s="11">
        <v>0</v>
      </c>
      <c r="AW9" s="11">
        <v>0</v>
      </c>
      <c r="AX9" s="11">
        <v>0</v>
      </c>
      <c r="AY9" s="11">
        <v>0</v>
      </c>
      <c r="AZ9" s="11">
        <v>60</v>
      </c>
      <c r="BA9" s="11">
        <v>0</v>
      </c>
      <c r="BB9" s="11">
        <v>0</v>
      </c>
      <c r="BC9" s="11">
        <v>0</v>
      </c>
      <c r="BD9" s="11">
        <v>0</v>
      </c>
      <c r="BE9" s="11">
        <v>0</v>
      </c>
      <c r="BF9" s="11">
        <v>0</v>
      </c>
      <c r="BG9" s="11">
        <v>0</v>
      </c>
      <c r="BH9" s="11">
        <f t="shared" si="3"/>
        <v>35180</v>
      </c>
      <c r="BI9" s="11">
        <f t="shared" si="4"/>
        <v>47588</v>
      </c>
      <c r="BJ9" s="11"/>
    </row>
    <row r="10" spans="1:62" ht="15" customHeight="1">
      <c r="A10" s="9">
        <v>9</v>
      </c>
      <c r="B10" s="10">
        <v>52331</v>
      </c>
      <c r="C10" s="10" t="s">
        <v>52</v>
      </c>
      <c r="D10" s="11" t="s">
        <v>44</v>
      </c>
      <c r="E10" s="11">
        <v>8</v>
      </c>
      <c r="F10" s="11">
        <v>1</v>
      </c>
      <c r="G10" s="11">
        <v>1</v>
      </c>
      <c r="H10" s="11">
        <v>31</v>
      </c>
      <c r="I10" s="11">
        <v>68000</v>
      </c>
      <c r="J10" s="11">
        <v>0</v>
      </c>
      <c r="K10" s="12">
        <f t="shared" si="0"/>
        <v>8160</v>
      </c>
      <c r="L10" s="11">
        <v>1800</v>
      </c>
      <c r="M10" s="13">
        <f t="shared" si="1"/>
        <v>216</v>
      </c>
      <c r="N10" s="11">
        <v>0</v>
      </c>
      <c r="O10" s="13">
        <f>ROUND(((I10+K10)*10)/100,0)</f>
        <v>7616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f t="shared" si="2"/>
        <v>85792</v>
      </c>
      <c r="AD10" s="11">
        <v>3000</v>
      </c>
      <c r="AE10" s="11">
        <v>0</v>
      </c>
      <c r="AF10" s="11">
        <v>0</v>
      </c>
      <c r="AG10" s="11">
        <v>0</v>
      </c>
      <c r="AH10" s="15">
        <f>O10</f>
        <v>7616</v>
      </c>
      <c r="AI10" s="15">
        <f>O10</f>
        <v>7616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120</v>
      </c>
      <c r="AP10" s="11">
        <v>0</v>
      </c>
      <c r="AQ10" s="11">
        <v>0</v>
      </c>
      <c r="AR10" s="11">
        <v>0</v>
      </c>
      <c r="AS10" s="30" t="s">
        <v>43</v>
      </c>
      <c r="AT10" s="11"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v>0</v>
      </c>
      <c r="AZ10" s="11">
        <v>60</v>
      </c>
      <c r="BA10" s="11">
        <v>0</v>
      </c>
      <c r="BB10" s="11">
        <v>0</v>
      </c>
      <c r="BC10" s="11">
        <v>470</v>
      </c>
      <c r="BD10" s="11">
        <v>750</v>
      </c>
      <c r="BE10" s="11">
        <v>0</v>
      </c>
      <c r="BF10" s="11">
        <v>0</v>
      </c>
      <c r="BG10" s="11">
        <v>0</v>
      </c>
      <c r="BH10" s="11">
        <f t="shared" si="3"/>
        <v>19632</v>
      </c>
      <c r="BI10" s="11">
        <f t="shared" si="4"/>
        <v>66160</v>
      </c>
      <c r="BJ10" s="11"/>
    </row>
    <row r="11" spans="1:62" ht="15" customHeight="1">
      <c r="A11" s="9">
        <v>10</v>
      </c>
      <c r="B11" s="10">
        <v>68761</v>
      </c>
      <c r="C11" s="37" t="s">
        <v>53</v>
      </c>
      <c r="D11" s="11" t="s">
        <v>44</v>
      </c>
      <c r="E11" s="11">
        <v>8</v>
      </c>
      <c r="F11" s="11">
        <v>1</v>
      </c>
      <c r="G11" s="11">
        <v>1</v>
      </c>
      <c r="H11" s="11">
        <v>31</v>
      </c>
      <c r="I11" s="11">
        <v>50500</v>
      </c>
      <c r="J11" s="11">
        <v>0</v>
      </c>
      <c r="K11" s="12">
        <f t="shared" si="0"/>
        <v>6060</v>
      </c>
      <c r="L11" s="11">
        <v>1800</v>
      </c>
      <c r="M11" s="13">
        <f t="shared" si="1"/>
        <v>216</v>
      </c>
      <c r="N11" s="11">
        <v>0</v>
      </c>
      <c r="O11" s="13">
        <f>ROUND(((I11+K11)*10)/100,0)</f>
        <v>5656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f t="shared" si="2"/>
        <v>64232</v>
      </c>
      <c r="AD11" s="11">
        <v>3000</v>
      </c>
      <c r="AE11" s="11">
        <v>0</v>
      </c>
      <c r="AF11" s="11">
        <v>0</v>
      </c>
      <c r="AG11" s="11">
        <v>0</v>
      </c>
      <c r="AH11" s="15">
        <f>O11</f>
        <v>5656</v>
      </c>
      <c r="AI11" s="15">
        <f>O11</f>
        <v>5656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120</v>
      </c>
      <c r="AP11" s="11">
        <v>0</v>
      </c>
      <c r="AQ11" s="11">
        <v>0</v>
      </c>
      <c r="AR11" s="11">
        <v>0</v>
      </c>
      <c r="AS11" s="30" t="s">
        <v>43</v>
      </c>
      <c r="AT11" s="11"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v>0</v>
      </c>
      <c r="AZ11" s="11">
        <v>60</v>
      </c>
      <c r="BA11" s="11">
        <v>0</v>
      </c>
      <c r="BB11" s="11">
        <v>0</v>
      </c>
      <c r="BC11" s="11">
        <v>470</v>
      </c>
      <c r="BD11" s="11">
        <v>750</v>
      </c>
      <c r="BE11" s="11">
        <v>0</v>
      </c>
      <c r="BF11" s="11">
        <v>0</v>
      </c>
      <c r="BG11" s="11">
        <v>0</v>
      </c>
      <c r="BH11" s="11">
        <f t="shared" si="3"/>
        <v>15712</v>
      </c>
      <c r="BI11" s="11">
        <f t="shared" si="4"/>
        <v>48520</v>
      </c>
      <c r="BJ11" s="11"/>
    </row>
    <row r="12" spans="1:62" ht="15" customHeight="1">
      <c r="A12" s="9">
        <v>11</v>
      </c>
      <c r="B12" s="35">
        <v>20067</v>
      </c>
      <c r="C12" s="39" t="s">
        <v>99</v>
      </c>
      <c r="D12" s="36" t="s">
        <v>44</v>
      </c>
      <c r="E12" s="11">
        <v>8</v>
      </c>
      <c r="F12" s="11">
        <v>1</v>
      </c>
      <c r="G12" s="11">
        <v>1</v>
      </c>
      <c r="H12" s="11">
        <v>31</v>
      </c>
      <c r="I12" s="11">
        <v>70000</v>
      </c>
      <c r="J12" s="11">
        <v>0</v>
      </c>
      <c r="K12" s="12">
        <f t="shared" si="0"/>
        <v>8400</v>
      </c>
      <c r="L12" s="11">
        <v>1800</v>
      </c>
      <c r="M12" s="13">
        <f t="shared" si="1"/>
        <v>216</v>
      </c>
      <c r="N12" s="11">
        <v>0</v>
      </c>
      <c r="O12" s="13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f t="shared" si="2"/>
        <v>80416</v>
      </c>
      <c r="AD12" s="11">
        <v>5000</v>
      </c>
      <c r="AE12" s="11">
        <v>0</v>
      </c>
      <c r="AF12" s="11">
        <v>0</v>
      </c>
      <c r="AG12" s="11">
        <v>0</v>
      </c>
      <c r="AH12" s="15">
        <v>0</v>
      </c>
      <c r="AI12" s="15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120</v>
      </c>
      <c r="AP12" s="11">
        <v>0</v>
      </c>
      <c r="AQ12" s="11">
        <v>25000</v>
      </c>
      <c r="AR12" s="11">
        <v>0</v>
      </c>
      <c r="AS12" s="30"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1">
        <v>60</v>
      </c>
      <c r="BA12" s="11">
        <v>0</v>
      </c>
      <c r="BB12" s="11">
        <v>0</v>
      </c>
      <c r="BC12" s="11">
        <v>310</v>
      </c>
      <c r="BD12" s="11">
        <v>750</v>
      </c>
      <c r="BE12" s="11">
        <v>0</v>
      </c>
      <c r="BF12" s="11">
        <v>0</v>
      </c>
      <c r="BG12" s="11">
        <v>0</v>
      </c>
      <c r="BH12" s="11">
        <f>SUM(AD12:BG12)</f>
        <v>31240</v>
      </c>
      <c r="BI12" s="11">
        <f>AC12-BH12</f>
        <v>49176</v>
      </c>
      <c r="BJ12" s="11"/>
    </row>
    <row r="13" spans="1:62" ht="15" customHeight="1">
      <c r="A13" s="9">
        <v>12</v>
      </c>
      <c r="B13" s="35">
        <v>46560</v>
      </c>
      <c r="C13" s="39" t="s">
        <v>100</v>
      </c>
      <c r="D13" s="36" t="s">
        <v>44</v>
      </c>
      <c r="E13" s="11">
        <v>8</v>
      </c>
      <c r="F13" s="11">
        <v>1</v>
      </c>
      <c r="G13" s="11">
        <v>1</v>
      </c>
      <c r="H13" s="11">
        <v>31</v>
      </c>
      <c r="I13" s="11">
        <v>60400</v>
      </c>
      <c r="J13" s="11">
        <v>0</v>
      </c>
      <c r="K13" s="12">
        <f t="shared" si="0"/>
        <v>7248</v>
      </c>
      <c r="L13" s="11">
        <v>1800</v>
      </c>
      <c r="M13" s="13">
        <f t="shared" si="1"/>
        <v>216</v>
      </c>
      <c r="N13" s="13">
        <v>0</v>
      </c>
      <c r="O13" s="13">
        <f>ROUND(((I13+K13)*10)/100,0)</f>
        <v>6765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f t="shared" si="2"/>
        <v>76429</v>
      </c>
      <c r="AD13" s="11">
        <v>4000</v>
      </c>
      <c r="AE13" s="11">
        <v>0</v>
      </c>
      <c r="AF13" s="11">
        <v>0</v>
      </c>
      <c r="AG13" s="11">
        <v>0</v>
      </c>
      <c r="AH13" s="15">
        <f>O13</f>
        <v>6765</v>
      </c>
      <c r="AI13" s="15">
        <f>O13</f>
        <v>6765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120</v>
      </c>
      <c r="AP13" s="11">
        <v>0</v>
      </c>
      <c r="AQ13" s="11">
        <v>0</v>
      </c>
      <c r="AR13" s="11">
        <v>0</v>
      </c>
      <c r="AS13" s="30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60</v>
      </c>
      <c r="BA13" s="11">
        <v>0</v>
      </c>
      <c r="BB13" s="11">
        <v>0</v>
      </c>
      <c r="BC13" s="11">
        <v>470</v>
      </c>
      <c r="BD13" s="11">
        <v>750</v>
      </c>
      <c r="BE13" s="11">
        <v>0</v>
      </c>
      <c r="BF13" s="11">
        <v>0</v>
      </c>
      <c r="BG13" s="11">
        <v>0</v>
      </c>
      <c r="BH13" s="11">
        <f>SUM(AD13:BG13)</f>
        <v>18930</v>
      </c>
      <c r="BI13" s="11">
        <f>AC13-BH13</f>
        <v>57499</v>
      </c>
      <c r="BJ13" s="11"/>
    </row>
    <row r="14" spans="1:62" ht="15" customHeight="1">
      <c r="A14" s="9">
        <v>13</v>
      </c>
      <c r="B14" s="10">
        <v>34834</v>
      </c>
      <c r="C14" s="38" t="s">
        <v>87</v>
      </c>
      <c r="D14" s="11" t="s">
        <v>54</v>
      </c>
      <c r="E14" s="11">
        <v>7</v>
      </c>
      <c r="F14" s="11">
        <v>1</v>
      </c>
      <c r="G14" s="11">
        <v>1</v>
      </c>
      <c r="H14" s="11">
        <v>31</v>
      </c>
      <c r="I14" s="11">
        <v>68000</v>
      </c>
      <c r="J14" s="11">
        <v>0</v>
      </c>
      <c r="K14" s="12">
        <f t="shared" si="0"/>
        <v>8160</v>
      </c>
      <c r="L14" s="11">
        <v>1800</v>
      </c>
      <c r="M14" s="13">
        <f t="shared" si="1"/>
        <v>216</v>
      </c>
      <c r="N14" s="13">
        <f>ROUND(((I14)*8)/100,0)</f>
        <v>5440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f t="shared" si="2"/>
        <v>83616</v>
      </c>
      <c r="AD14" s="11">
        <v>4000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120</v>
      </c>
      <c r="AP14" s="11">
        <v>0</v>
      </c>
      <c r="AQ14" s="11">
        <v>15000</v>
      </c>
      <c r="AR14" s="11">
        <v>0</v>
      </c>
      <c r="AS14" s="30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1">
        <v>60</v>
      </c>
      <c r="BA14" s="11">
        <v>0</v>
      </c>
      <c r="BB14" s="11">
        <v>0</v>
      </c>
      <c r="BC14" s="11">
        <v>0</v>
      </c>
      <c r="BD14" s="11">
        <v>0</v>
      </c>
      <c r="BE14" s="11">
        <v>0</v>
      </c>
      <c r="BF14" s="11">
        <v>0</v>
      </c>
      <c r="BG14" s="11">
        <v>0</v>
      </c>
      <c r="BH14" s="11">
        <f t="shared" si="3"/>
        <v>19180</v>
      </c>
      <c r="BI14" s="11">
        <f t="shared" si="4"/>
        <v>64436</v>
      </c>
      <c r="BJ14" s="11"/>
    </row>
    <row r="15" spans="1:62" ht="15" customHeight="1">
      <c r="A15" s="9">
        <v>14</v>
      </c>
      <c r="B15" s="10">
        <v>56954</v>
      </c>
      <c r="C15" s="10" t="s">
        <v>55</v>
      </c>
      <c r="D15" s="11" t="s">
        <v>54</v>
      </c>
      <c r="E15" s="11">
        <v>7</v>
      </c>
      <c r="F15" s="11">
        <v>1</v>
      </c>
      <c r="G15" s="11">
        <v>1</v>
      </c>
      <c r="H15" s="11">
        <v>31</v>
      </c>
      <c r="I15" s="11">
        <v>52000</v>
      </c>
      <c r="J15" s="11">
        <v>0</v>
      </c>
      <c r="K15" s="12">
        <f t="shared" si="0"/>
        <v>6240</v>
      </c>
      <c r="L15" s="11">
        <v>1800</v>
      </c>
      <c r="M15" s="13">
        <f t="shared" si="1"/>
        <v>216</v>
      </c>
      <c r="N15" s="11">
        <v>0</v>
      </c>
      <c r="O15" s="13">
        <f>ROUND(((I15+K15)*10)/100,0)</f>
        <v>5824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f t="shared" si="2"/>
        <v>66080</v>
      </c>
      <c r="AD15" s="11">
        <v>3000</v>
      </c>
      <c r="AE15" s="11">
        <v>0</v>
      </c>
      <c r="AF15" s="11">
        <v>0</v>
      </c>
      <c r="AG15" s="11">
        <v>0</v>
      </c>
      <c r="AH15" s="15">
        <f>O15</f>
        <v>5824</v>
      </c>
      <c r="AI15" s="15">
        <f>O15</f>
        <v>5824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120</v>
      </c>
      <c r="AP15" s="11">
        <v>0</v>
      </c>
      <c r="AQ15" s="11">
        <v>0</v>
      </c>
      <c r="AR15" s="11">
        <v>0</v>
      </c>
      <c r="AS15" s="30" t="s">
        <v>43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1">
        <v>60</v>
      </c>
      <c r="BA15" s="11">
        <v>0</v>
      </c>
      <c r="BB15" s="11">
        <v>0</v>
      </c>
      <c r="BC15" s="11">
        <v>470</v>
      </c>
      <c r="BD15" s="11">
        <v>750</v>
      </c>
      <c r="BE15" s="11">
        <v>0</v>
      </c>
      <c r="BF15" s="11">
        <v>0</v>
      </c>
      <c r="BG15" s="11">
        <v>0</v>
      </c>
      <c r="BH15" s="11">
        <f t="shared" si="3"/>
        <v>16048</v>
      </c>
      <c r="BI15" s="11">
        <f t="shared" si="4"/>
        <v>50032</v>
      </c>
      <c r="BJ15" s="16"/>
    </row>
    <row r="16" spans="1:62" ht="15" customHeight="1">
      <c r="A16" s="9">
        <v>15</v>
      </c>
      <c r="B16" s="10">
        <v>54713</v>
      </c>
      <c r="C16" s="10" t="s">
        <v>86</v>
      </c>
      <c r="D16" s="11" t="s">
        <v>54</v>
      </c>
      <c r="E16" s="11">
        <v>7</v>
      </c>
      <c r="F16" s="11">
        <v>1</v>
      </c>
      <c r="G16" s="11">
        <v>1</v>
      </c>
      <c r="H16" s="11">
        <v>31</v>
      </c>
      <c r="I16" s="11">
        <v>49000</v>
      </c>
      <c r="J16" s="11">
        <v>0</v>
      </c>
      <c r="K16" s="12">
        <f t="shared" si="0"/>
        <v>5880</v>
      </c>
      <c r="L16" s="11">
        <v>1800</v>
      </c>
      <c r="M16" s="13">
        <f t="shared" si="1"/>
        <v>216</v>
      </c>
      <c r="N16" s="13">
        <f>ROUND(((I16)*8)/100,0)</f>
        <v>3920</v>
      </c>
      <c r="O16" s="13">
        <f>ROUND(((I16+K16)*10)/100,0)</f>
        <v>5488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f t="shared" si="2"/>
        <v>66304</v>
      </c>
      <c r="AD16" s="11">
        <v>3000</v>
      </c>
      <c r="AE16" s="11">
        <v>0</v>
      </c>
      <c r="AF16" s="11">
        <v>0</v>
      </c>
      <c r="AG16" s="11">
        <v>0</v>
      </c>
      <c r="AH16" s="15">
        <f>O16</f>
        <v>5488</v>
      </c>
      <c r="AI16" s="15">
        <f>O16</f>
        <v>5488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120</v>
      </c>
      <c r="AP16" s="11">
        <v>0</v>
      </c>
      <c r="AQ16" s="11">
        <v>0</v>
      </c>
      <c r="AR16" s="11">
        <v>0</v>
      </c>
      <c r="AS16" s="30"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1">
        <v>60</v>
      </c>
      <c r="BA16" s="11">
        <v>0</v>
      </c>
      <c r="BB16" s="11">
        <v>0</v>
      </c>
      <c r="BC16" s="11">
        <v>0</v>
      </c>
      <c r="BD16" s="11">
        <v>0</v>
      </c>
      <c r="BE16" s="11">
        <v>0</v>
      </c>
      <c r="BF16" s="11">
        <v>0</v>
      </c>
      <c r="BG16" s="11">
        <v>0</v>
      </c>
      <c r="BH16" s="11">
        <f t="shared" si="3"/>
        <v>14156</v>
      </c>
      <c r="BI16" s="11">
        <f t="shared" si="4"/>
        <v>52148</v>
      </c>
      <c r="BJ16" s="16"/>
    </row>
    <row r="17" spans="1:62" ht="15" customHeight="1">
      <c r="A17" s="9">
        <v>16</v>
      </c>
      <c r="B17" s="10">
        <v>73114</v>
      </c>
      <c r="C17" s="10" t="s">
        <v>56</v>
      </c>
      <c r="D17" s="11" t="s">
        <v>54</v>
      </c>
      <c r="E17" s="11">
        <v>7</v>
      </c>
      <c r="F17" s="11">
        <v>1</v>
      </c>
      <c r="G17" s="11">
        <v>1</v>
      </c>
      <c r="H17" s="11">
        <v>31</v>
      </c>
      <c r="I17" s="11">
        <v>47600</v>
      </c>
      <c r="J17" s="11">
        <v>0</v>
      </c>
      <c r="K17" s="12">
        <f t="shared" si="0"/>
        <v>5712</v>
      </c>
      <c r="L17" s="11">
        <v>1800</v>
      </c>
      <c r="M17" s="13">
        <f t="shared" si="1"/>
        <v>216</v>
      </c>
      <c r="N17" s="11">
        <v>0</v>
      </c>
      <c r="O17" s="13">
        <f>ROUND(((I17+K17)*10)/100,0)</f>
        <v>5331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f t="shared" si="2"/>
        <v>60659</v>
      </c>
      <c r="AD17" s="11">
        <v>2000</v>
      </c>
      <c r="AE17" s="11">
        <v>0</v>
      </c>
      <c r="AF17" s="11">
        <v>0</v>
      </c>
      <c r="AG17" s="11">
        <v>0</v>
      </c>
      <c r="AH17" s="15">
        <f>O17</f>
        <v>5331</v>
      </c>
      <c r="AI17" s="15">
        <f>O17</f>
        <v>5331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120</v>
      </c>
      <c r="AP17" s="11">
        <v>0</v>
      </c>
      <c r="AQ17" s="11">
        <v>0</v>
      </c>
      <c r="AR17" s="11">
        <v>0</v>
      </c>
      <c r="AS17" s="30" t="s">
        <v>43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1">
        <v>60</v>
      </c>
      <c r="BA17" s="11">
        <v>0</v>
      </c>
      <c r="BB17" s="11">
        <v>0</v>
      </c>
      <c r="BC17" s="11">
        <v>930</v>
      </c>
      <c r="BD17" s="11">
        <v>4500</v>
      </c>
      <c r="BE17" s="11">
        <v>0</v>
      </c>
      <c r="BF17" s="11">
        <v>0</v>
      </c>
      <c r="BG17" s="11">
        <v>0</v>
      </c>
      <c r="BH17" s="11">
        <f t="shared" si="3"/>
        <v>18272</v>
      </c>
      <c r="BI17" s="11">
        <f t="shared" si="4"/>
        <v>42387</v>
      </c>
      <c r="BJ17" s="16"/>
    </row>
    <row r="18" spans="1:62" ht="15" customHeight="1">
      <c r="A18" s="9">
        <v>17</v>
      </c>
      <c r="B18" s="10">
        <v>74052</v>
      </c>
      <c r="C18" s="10" t="s">
        <v>88</v>
      </c>
      <c r="D18" s="11" t="s">
        <v>54</v>
      </c>
      <c r="E18" s="11">
        <v>7</v>
      </c>
      <c r="F18" s="11">
        <v>1</v>
      </c>
      <c r="G18" s="11">
        <v>1</v>
      </c>
      <c r="H18" s="11">
        <v>31</v>
      </c>
      <c r="I18" s="11">
        <v>46200</v>
      </c>
      <c r="J18" s="11">
        <v>0</v>
      </c>
      <c r="K18" s="12">
        <f t="shared" si="0"/>
        <v>5544</v>
      </c>
      <c r="L18" s="11">
        <v>1800</v>
      </c>
      <c r="M18" s="13">
        <f t="shared" si="1"/>
        <v>216</v>
      </c>
      <c r="N18" s="11">
        <v>0</v>
      </c>
      <c r="O18" s="13">
        <f>ROUND(((I18+K18)*10)/100,0)</f>
        <v>5174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f t="shared" si="2"/>
        <v>58934</v>
      </c>
      <c r="AD18" s="11">
        <v>2000</v>
      </c>
      <c r="AE18" s="11">
        <v>0</v>
      </c>
      <c r="AF18" s="11">
        <v>0</v>
      </c>
      <c r="AG18" s="11">
        <v>0</v>
      </c>
      <c r="AH18" s="15">
        <f>O18</f>
        <v>5174</v>
      </c>
      <c r="AI18" s="15">
        <f>O18</f>
        <v>5174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120</v>
      </c>
      <c r="AP18" s="11">
        <v>0</v>
      </c>
      <c r="AQ18" s="11">
        <v>0</v>
      </c>
      <c r="AR18" s="11">
        <v>0</v>
      </c>
      <c r="AS18" s="30"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1">
        <v>60</v>
      </c>
      <c r="BA18" s="11">
        <v>0</v>
      </c>
      <c r="BB18" s="11">
        <v>0</v>
      </c>
      <c r="BC18" s="11">
        <v>310</v>
      </c>
      <c r="BD18" s="11">
        <v>750</v>
      </c>
      <c r="BE18" s="11">
        <v>0</v>
      </c>
      <c r="BF18" s="11">
        <v>0</v>
      </c>
      <c r="BG18" s="11">
        <v>0</v>
      </c>
      <c r="BH18" s="11">
        <f t="shared" si="3"/>
        <v>13588</v>
      </c>
      <c r="BI18" s="11">
        <f t="shared" si="4"/>
        <v>45346</v>
      </c>
      <c r="BJ18" s="16"/>
    </row>
    <row r="19" spans="1:62" ht="15" customHeight="1">
      <c r="A19" s="9">
        <v>18</v>
      </c>
      <c r="B19" s="10">
        <v>33890</v>
      </c>
      <c r="C19" s="10" t="s">
        <v>57</v>
      </c>
      <c r="D19" s="11" t="s">
        <v>58</v>
      </c>
      <c r="E19" s="11">
        <v>8</v>
      </c>
      <c r="F19" s="11">
        <v>1</v>
      </c>
      <c r="G19" s="11">
        <v>1</v>
      </c>
      <c r="H19" s="11">
        <v>31</v>
      </c>
      <c r="I19" s="11">
        <v>72100</v>
      </c>
      <c r="J19" s="11">
        <v>0</v>
      </c>
      <c r="K19" s="12">
        <f t="shared" si="0"/>
        <v>8652</v>
      </c>
      <c r="L19" s="11">
        <v>1800</v>
      </c>
      <c r="M19" s="13">
        <f t="shared" si="1"/>
        <v>216</v>
      </c>
      <c r="N19" s="13">
        <f aca="true" t="shared" si="5" ref="N19:N35">ROUND(((I19)*8)/100,0)</f>
        <v>5768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f t="shared" si="2"/>
        <v>88536</v>
      </c>
      <c r="AD19" s="11">
        <v>4000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30" t="s">
        <v>43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1">
        <v>60</v>
      </c>
      <c r="BA19" s="11">
        <v>0</v>
      </c>
      <c r="BB19" s="11">
        <v>0</v>
      </c>
      <c r="BC19" s="11">
        <v>0</v>
      </c>
      <c r="BD19" s="11">
        <v>0</v>
      </c>
      <c r="BE19" s="11">
        <v>0</v>
      </c>
      <c r="BF19" s="11">
        <v>0</v>
      </c>
      <c r="BG19" s="11">
        <v>0</v>
      </c>
      <c r="BH19" s="11">
        <f t="shared" si="3"/>
        <v>4060</v>
      </c>
      <c r="BI19" s="11">
        <f t="shared" si="4"/>
        <v>84476</v>
      </c>
      <c r="BJ19" s="16"/>
    </row>
    <row r="20" spans="1:62" ht="15" customHeight="1">
      <c r="A20" s="9">
        <v>19</v>
      </c>
      <c r="B20" s="10">
        <v>74336</v>
      </c>
      <c r="C20" s="10" t="s">
        <v>90</v>
      </c>
      <c r="D20" s="11" t="s">
        <v>54</v>
      </c>
      <c r="E20" s="11">
        <v>7</v>
      </c>
      <c r="F20" s="11">
        <v>1</v>
      </c>
      <c r="G20" s="11">
        <v>1</v>
      </c>
      <c r="H20" s="11">
        <v>31</v>
      </c>
      <c r="I20" s="11">
        <v>46200</v>
      </c>
      <c r="J20" s="11">
        <v>0</v>
      </c>
      <c r="K20" s="12">
        <f t="shared" si="0"/>
        <v>5544</v>
      </c>
      <c r="L20" s="11">
        <v>1800</v>
      </c>
      <c r="M20" s="13">
        <f t="shared" si="1"/>
        <v>216</v>
      </c>
      <c r="N20" s="11">
        <v>0</v>
      </c>
      <c r="O20" s="13">
        <f>ROUND(((I20+K20)*10)/100,0)</f>
        <v>5174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f t="shared" si="2"/>
        <v>58934</v>
      </c>
      <c r="AD20" s="11">
        <v>2000</v>
      </c>
      <c r="AE20" s="11">
        <v>0</v>
      </c>
      <c r="AF20" s="11">
        <v>0</v>
      </c>
      <c r="AG20" s="11">
        <v>0</v>
      </c>
      <c r="AH20" s="15">
        <f>O20</f>
        <v>5174</v>
      </c>
      <c r="AI20" s="15">
        <f>O20</f>
        <v>5174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120</v>
      </c>
      <c r="AP20" s="11">
        <v>0</v>
      </c>
      <c r="AQ20" s="11">
        <v>0</v>
      </c>
      <c r="AR20" s="11">
        <v>0</v>
      </c>
      <c r="AS20" s="30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1">
        <v>60</v>
      </c>
      <c r="BA20" s="11">
        <v>0</v>
      </c>
      <c r="BB20" s="11">
        <v>0</v>
      </c>
      <c r="BC20" s="11">
        <v>310</v>
      </c>
      <c r="BD20" s="11">
        <v>750</v>
      </c>
      <c r="BE20" s="11">
        <v>0</v>
      </c>
      <c r="BF20" s="11">
        <v>0</v>
      </c>
      <c r="BG20" s="11">
        <v>0</v>
      </c>
      <c r="BH20" s="11">
        <f t="shared" si="3"/>
        <v>13588</v>
      </c>
      <c r="BI20" s="11">
        <f t="shared" si="4"/>
        <v>45346</v>
      </c>
      <c r="BJ20" s="16"/>
    </row>
    <row r="21" spans="1:62" ht="15" customHeight="1">
      <c r="A21" s="9">
        <v>20</v>
      </c>
      <c r="B21" s="10">
        <v>74997</v>
      </c>
      <c r="C21" s="10" t="s">
        <v>97</v>
      </c>
      <c r="D21" s="11" t="s">
        <v>98</v>
      </c>
      <c r="E21" s="11">
        <v>7</v>
      </c>
      <c r="F21" s="11">
        <v>1</v>
      </c>
      <c r="G21" s="11">
        <v>1</v>
      </c>
      <c r="H21" s="11">
        <v>31</v>
      </c>
      <c r="I21" s="11">
        <v>46200</v>
      </c>
      <c r="J21" s="11">
        <v>0</v>
      </c>
      <c r="K21" s="12">
        <f t="shared" si="0"/>
        <v>5544</v>
      </c>
      <c r="L21" s="11">
        <v>1800</v>
      </c>
      <c r="M21" s="13">
        <f t="shared" si="1"/>
        <v>216</v>
      </c>
      <c r="N21" s="11">
        <v>0</v>
      </c>
      <c r="O21" s="13">
        <f>ROUND(((I21+K21)*10)/100,0)</f>
        <v>5174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f t="shared" si="2"/>
        <v>58934</v>
      </c>
      <c r="AD21" s="11">
        <v>2000</v>
      </c>
      <c r="AE21" s="11">
        <v>0</v>
      </c>
      <c r="AF21" s="11">
        <v>0</v>
      </c>
      <c r="AG21" s="11">
        <v>0</v>
      </c>
      <c r="AH21" s="15">
        <f>O21</f>
        <v>5174</v>
      </c>
      <c r="AI21" s="15">
        <f>O21</f>
        <v>5174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120</v>
      </c>
      <c r="AP21" s="11">
        <v>0</v>
      </c>
      <c r="AQ21" s="11">
        <v>0</v>
      </c>
      <c r="AR21" s="11">
        <v>0</v>
      </c>
      <c r="AS21" s="30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1">
        <v>60</v>
      </c>
      <c r="BA21" s="11">
        <v>0</v>
      </c>
      <c r="BB21" s="11">
        <v>0</v>
      </c>
      <c r="BC21" s="11">
        <v>470</v>
      </c>
      <c r="BD21" s="11">
        <v>750</v>
      </c>
      <c r="BE21" s="11">
        <v>0</v>
      </c>
      <c r="BF21" s="11">
        <v>0</v>
      </c>
      <c r="BG21" s="11">
        <v>0</v>
      </c>
      <c r="BH21" s="11">
        <f t="shared" si="3"/>
        <v>13748</v>
      </c>
      <c r="BI21" s="11">
        <f t="shared" si="4"/>
        <v>45186</v>
      </c>
      <c r="BJ21" s="16"/>
    </row>
    <row r="22" spans="1:62" ht="15" customHeight="1">
      <c r="A22" s="9">
        <v>21</v>
      </c>
      <c r="B22" s="10">
        <v>33894</v>
      </c>
      <c r="C22" s="10" t="s">
        <v>59</v>
      </c>
      <c r="D22" s="11" t="s">
        <v>60</v>
      </c>
      <c r="E22" s="11">
        <v>8</v>
      </c>
      <c r="F22" s="11">
        <v>1</v>
      </c>
      <c r="G22" s="11">
        <v>1</v>
      </c>
      <c r="H22" s="11">
        <v>31</v>
      </c>
      <c r="I22" s="11">
        <v>68000</v>
      </c>
      <c r="J22" s="11">
        <v>0</v>
      </c>
      <c r="K22" s="12">
        <f t="shared" si="0"/>
        <v>8160</v>
      </c>
      <c r="L22" s="11">
        <v>1800</v>
      </c>
      <c r="M22" s="13">
        <f t="shared" si="1"/>
        <v>216</v>
      </c>
      <c r="N22" s="13">
        <f t="shared" si="5"/>
        <v>5440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f t="shared" si="2"/>
        <v>83616</v>
      </c>
      <c r="AD22" s="11">
        <v>4000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120</v>
      </c>
      <c r="AP22" s="11">
        <v>0</v>
      </c>
      <c r="AQ22" s="11">
        <v>30000</v>
      </c>
      <c r="AR22" s="11">
        <v>0</v>
      </c>
      <c r="AS22" s="30" t="s">
        <v>43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1">
        <v>60</v>
      </c>
      <c r="BA22" s="11">
        <v>0</v>
      </c>
      <c r="BB22" s="11">
        <v>0</v>
      </c>
      <c r="BC22" s="11">
        <v>0</v>
      </c>
      <c r="BD22" s="11">
        <v>0</v>
      </c>
      <c r="BE22" s="11">
        <v>0</v>
      </c>
      <c r="BF22" s="11">
        <v>0</v>
      </c>
      <c r="BG22" s="11">
        <v>0</v>
      </c>
      <c r="BH22" s="11">
        <f t="shared" si="3"/>
        <v>34180</v>
      </c>
      <c r="BI22" s="11">
        <f t="shared" si="4"/>
        <v>49436</v>
      </c>
      <c r="BJ22" s="16"/>
    </row>
    <row r="23" spans="1:62" ht="15" customHeight="1">
      <c r="A23" s="9">
        <v>22</v>
      </c>
      <c r="B23" s="10">
        <v>33912</v>
      </c>
      <c r="C23" s="10" t="s">
        <v>61</v>
      </c>
      <c r="D23" s="11" t="s">
        <v>62</v>
      </c>
      <c r="E23" s="11">
        <v>7</v>
      </c>
      <c r="F23" s="11">
        <v>1</v>
      </c>
      <c r="G23" s="11">
        <v>1</v>
      </c>
      <c r="H23" s="11">
        <v>31</v>
      </c>
      <c r="I23" s="11">
        <v>60400</v>
      </c>
      <c r="J23" s="11">
        <v>0</v>
      </c>
      <c r="K23" s="12">
        <f t="shared" si="0"/>
        <v>7248</v>
      </c>
      <c r="L23" s="11">
        <v>1800</v>
      </c>
      <c r="M23" s="13">
        <f t="shared" si="1"/>
        <v>216</v>
      </c>
      <c r="N23" s="13">
        <f t="shared" si="5"/>
        <v>4832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f t="shared" si="2"/>
        <v>74496</v>
      </c>
      <c r="AD23" s="11">
        <v>4000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120</v>
      </c>
      <c r="AP23" s="11">
        <v>0</v>
      </c>
      <c r="AQ23" s="11">
        <v>20000</v>
      </c>
      <c r="AR23" s="11">
        <v>0</v>
      </c>
      <c r="AS23" s="30" t="s">
        <v>43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1">
        <v>60</v>
      </c>
      <c r="BA23" s="11">
        <v>0</v>
      </c>
      <c r="BB23" s="11">
        <v>0</v>
      </c>
      <c r="BC23" s="11">
        <v>0</v>
      </c>
      <c r="BD23" s="11">
        <v>0</v>
      </c>
      <c r="BE23" s="11">
        <v>0</v>
      </c>
      <c r="BF23" s="11">
        <v>0</v>
      </c>
      <c r="BG23" s="11">
        <v>0</v>
      </c>
      <c r="BH23" s="11">
        <f t="shared" si="3"/>
        <v>24180</v>
      </c>
      <c r="BI23" s="11">
        <f t="shared" si="4"/>
        <v>50316</v>
      </c>
      <c r="BJ23" s="16"/>
    </row>
    <row r="24" spans="1:62" ht="15" customHeight="1">
      <c r="A24" s="9">
        <v>23</v>
      </c>
      <c r="B24" s="10">
        <v>33919</v>
      </c>
      <c r="C24" s="10" t="s">
        <v>63</v>
      </c>
      <c r="D24" s="11" t="s">
        <v>62</v>
      </c>
      <c r="E24" s="11">
        <v>8</v>
      </c>
      <c r="F24" s="11">
        <v>1</v>
      </c>
      <c r="G24" s="11">
        <v>1</v>
      </c>
      <c r="H24" s="11">
        <v>31</v>
      </c>
      <c r="I24" s="11">
        <v>68000</v>
      </c>
      <c r="J24" s="11">
        <v>0</v>
      </c>
      <c r="K24" s="12">
        <f t="shared" si="0"/>
        <v>8160</v>
      </c>
      <c r="L24" s="11">
        <v>1800</v>
      </c>
      <c r="M24" s="13">
        <f t="shared" si="1"/>
        <v>216</v>
      </c>
      <c r="N24" s="13">
        <f t="shared" si="5"/>
        <v>5440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f t="shared" si="2"/>
        <v>83616</v>
      </c>
      <c r="AD24" s="11">
        <v>4000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120</v>
      </c>
      <c r="AP24" s="11">
        <v>0</v>
      </c>
      <c r="AQ24" s="11">
        <v>15000</v>
      </c>
      <c r="AR24" s="11">
        <v>0</v>
      </c>
      <c r="AS24" s="30" t="s">
        <v>43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60</v>
      </c>
      <c r="BA24" s="11">
        <v>0</v>
      </c>
      <c r="BB24" s="11">
        <v>0</v>
      </c>
      <c r="BC24" s="11">
        <v>0</v>
      </c>
      <c r="BD24" s="11">
        <v>0</v>
      </c>
      <c r="BE24" s="11">
        <v>0</v>
      </c>
      <c r="BF24" s="11">
        <v>0</v>
      </c>
      <c r="BG24" s="11">
        <v>0</v>
      </c>
      <c r="BH24" s="11">
        <f t="shared" si="3"/>
        <v>19180</v>
      </c>
      <c r="BI24" s="11">
        <f t="shared" si="4"/>
        <v>64436</v>
      </c>
      <c r="BJ24" s="16"/>
    </row>
    <row r="25" spans="1:62" ht="15" customHeight="1">
      <c r="A25" s="9">
        <v>24</v>
      </c>
      <c r="B25" s="10">
        <v>34829</v>
      </c>
      <c r="C25" s="10" t="s">
        <v>64</v>
      </c>
      <c r="D25" s="11" t="s">
        <v>62</v>
      </c>
      <c r="E25" s="11">
        <v>8</v>
      </c>
      <c r="F25" s="11">
        <v>1</v>
      </c>
      <c r="G25" s="11">
        <v>1</v>
      </c>
      <c r="H25" s="11">
        <v>31</v>
      </c>
      <c r="I25" s="11">
        <v>74300</v>
      </c>
      <c r="J25" s="11">
        <v>0</v>
      </c>
      <c r="K25" s="12">
        <f t="shared" si="0"/>
        <v>8916</v>
      </c>
      <c r="L25" s="11">
        <v>1800</v>
      </c>
      <c r="M25" s="13">
        <f t="shared" si="1"/>
        <v>216</v>
      </c>
      <c r="N25" s="13">
        <f t="shared" si="5"/>
        <v>5944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f t="shared" si="2"/>
        <v>91176</v>
      </c>
      <c r="AD25" s="11">
        <v>5000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v>0</v>
      </c>
      <c r="AS25" s="30" t="s">
        <v>43</v>
      </c>
      <c r="AT25" s="11">
        <v>0</v>
      </c>
      <c r="AU25" s="11">
        <v>0</v>
      </c>
      <c r="AV25" s="11">
        <v>0</v>
      </c>
      <c r="AW25" s="11">
        <v>0</v>
      </c>
      <c r="AX25" s="11">
        <v>0</v>
      </c>
      <c r="AY25" s="11">
        <v>0</v>
      </c>
      <c r="AZ25" s="11">
        <v>60</v>
      </c>
      <c r="BA25" s="11">
        <v>0</v>
      </c>
      <c r="BB25" s="11">
        <v>0</v>
      </c>
      <c r="BC25" s="11">
        <v>0</v>
      </c>
      <c r="BD25" s="11">
        <v>0</v>
      </c>
      <c r="BE25" s="11">
        <v>0</v>
      </c>
      <c r="BF25" s="11">
        <v>0</v>
      </c>
      <c r="BG25" s="11">
        <v>0</v>
      </c>
      <c r="BH25" s="11">
        <f t="shared" si="3"/>
        <v>5060</v>
      </c>
      <c r="BI25" s="11">
        <f t="shared" si="4"/>
        <v>86116</v>
      </c>
      <c r="BJ25" s="16"/>
    </row>
    <row r="26" spans="1:62" ht="15" customHeight="1">
      <c r="A26" s="9">
        <v>25</v>
      </c>
      <c r="B26" s="10">
        <v>34831</v>
      </c>
      <c r="C26" s="10" t="s">
        <v>65</v>
      </c>
      <c r="D26" s="11" t="s">
        <v>62</v>
      </c>
      <c r="E26" s="11">
        <v>7</v>
      </c>
      <c r="F26" s="11">
        <v>1</v>
      </c>
      <c r="G26" s="11">
        <v>1</v>
      </c>
      <c r="H26" s="11">
        <v>31</v>
      </c>
      <c r="I26" s="11">
        <v>60400</v>
      </c>
      <c r="J26" s="11">
        <v>0</v>
      </c>
      <c r="K26" s="12">
        <f t="shared" si="0"/>
        <v>7248</v>
      </c>
      <c r="L26" s="11">
        <v>1800</v>
      </c>
      <c r="M26" s="13">
        <f t="shared" si="1"/>
        <v>216</v>
      </c>
      <c r="N26" s="13">
        <f t="shared" si="5"/>
        <v>4832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f t="shared" si="2"/>
        <v>74496</v>
      </c>
      <c r="AD26" s="11">
        <v>3000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1">
        <v>0</v>
      </c>
      <c r="AO26" s="11">
        <v>120</v>
      </c>
      <c r="AP26" s="11">
        <v>0</v>
      </c>
      <c r="AQ26" s="11">
        <v>15000</v>
      </c>
      <c r="AR26" s="11">
        <v>0</v>
      </c>
      <c r="AS26" s="30" t="s">
        <v>43</v>
      </c>
      <c r="AT26" s="11">
        <v>0</v>
      </c>
      <c r="AU26" s="11">
        <v>0</v>
      </c>
      <c r="AV26" s="11">
        <v>0</v>
      </c>
      <c r="AW26" s="11">
        <v>0</v>
      </c>
      <c r="AX26" s="11">
        <v>0</v>
      </c>
      <c r="AY26" s="11">
        <v>0</v>
      </c>
      <c r="AZ26" s="11">
        <v>60</v>
      </c>
      <c r="BA26" s="11">
        <v>0</v>
      </c>
      <c r="BB26" s="11">
        <v>0</v>
      </c>
      <c r="BC26" s="11">
        <v>0</v>
      </c>
      <c r="BD26" s="11">
        <v>0</v>
      </c>
      <c r="BE26" s="11">
        <v>0</v>
      </c>
      <c r="BF26" s="11">
        <v>0</v>
      </c>
      <c r="BG26" s="11">
        <v>0</v>
      </c>
      <c r="BH26" s="11">
        <f t="shared" si="3"/>
        <v>18180</v>
      </c>
      <c r="BI26" s="11">
        <f t="shared" si="4"/>
        <v>56316</v>
      </c>
      <c r="BJ26" s="16"/>
    </row>
    <row r="27" spans="1:62" ht="15" customHeight="1">
      <c r="A27" s="9">
        <v>26</v>
      </c>
      <c r="B27" s="10">
        <v>33922</v>
      </c>
      <c r="C27" s="10" t="s">
        <v>66</v>
      </c>
      <c r="D27" s="11" t="s">
        <v>62</v>
      </c>
      <c r="E27" s="11">
        <v>7</v>
      </c>
      <c r="F27" s="11">
        <v>1</v>
      </c>
      <c r="G27" s="11">
        <v>1</v>
      </c>
      <c r="H27" s="11">
        <v>31</v>
      </c>
      <c r="I27" s="11">
        <v>60400</v>
      </c>
      <c r="J27" s="11">
        <v>0</v>
      </c>
      <c r="K27" s="12">
        <f t="shared" si="0"/>
        <v>7248</v>
      </c>
      <c r="L27" s="11">
        <v>1800</v>
      </c>
      <c r="M27" s="13">
        <f t="shared" si="1"/>
        <v>216</v>
      </c>
      <c r="N27" s="13">
        <f t="shared" si="5"/>
        <v>4832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f t="shared" si="2"/>
        <v>74496</v>
      </c>
      <c r="AD27" s="11">
        <v>3000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0</v>
      </c>
      <c r="AM27" s="11">
        <v>0</v>
      </c>
      <c r="AN27" s="11">
        <v>0</v>
      </c>
      <c r="AO27" s="11">
        <v>120</v>
      </c>
      <c r="AP27" s="11">
        <v>0</v>
      </c>
      <c r="AQ27" s="11">
        <v>15000</v>
      </c>
      <c r="AR27" s="11">
        <v>0</v>
      </c>
      <c r="AS27" s="30" t="s">
        <v>43</v>
      </c>
      <c r="AT27" s="11">
        <v>0</v>
      </c>
      <c r="AU27" s="11">
        <v>0</v>
      </c>
      <c r="AV27" s="11">
        <v>0</v>
      </c>
      <c r="AW27" s="11">
        <v>0</v>
      </c>
      <c r="AX27" s="11">
        <v>0</v>
      </c>
      <c r="AY27" s="11">
        <v>0</v>
      </c>
      <c r="AZ27" s="11">
        <v>60</v>
      </c>
      <c r="BA27" s="11">
        <v>0</v>
      </c>
      <c r="BB27" s="11">
        <v>0</v>
      </c>
      <c r="BC27" s="11">
        <v>0</v>
      </c>
      <c r="BD27" s="11">
        <v>0</v>
      </c>
      <c r="BE27" s="11">
        <v>0</v>
      </c>
      <c r="BF27" s="11">
        <v>0</v>
      </c>
      <c r="BG27" s="11">
        <v>0</v>
      </c>
      <c r="BH27" s="11">
        <f t="shared" si="3"/>
        <v>18180</v>
      </c>
      <c r="BI27" s="11">
        <f t="shared" si="4"/>
        <v>56316</v>
      </c>
      <c r="BJ27" s="16"/>
    </row>
    <row r="28" spans="1:62" ht="15" customHeight="1">
      <c r="A28" s="9">
        <v>27</v>
      </c>
      <c r="B28" s="10">
        <v>60535</v>
      </c>
      <c r="C28" s="10" t="s">
        <v>96</v>
      </c>
      <c r="D28" s="11" t="s">
        <v>62</v>
      </c>
      <c r="E28" s="11">
        <v>6</v>
      </c>
      <c r="F28" s="11">
        <v>1</v>
      </c>
      <c r="G28" s="11">
        <v>1</v>
      </c>
      <c r="H28" s="11">
        <v>31</v>
      </c>
      <c r="I28" s="11">
        <v>39861</v>
      </c>
      <c r="J28" s="11">
        <v>0</v>
      </c>
      <c r="K28" s="12">
        <f t="shared" si="0"/>
        <v>4783</v>
      </c>
      <c r="L28" s="11">
        <v>1800</v>
      </c>
      <c r="M28" s="13">
        <f t="shared" si="1"/>
        <v>216</v>
      </c>
      <c r="N28" s="13">
        <v>0</v>
      </c>
      <c r="O28" s="13">
        <f>ROUND(((I28+K28)*10)/100,0)</f>
        <v>4464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f t="shared" si="2"/>
        <v>51124</v>
      </c>
      <c r="AD28" s="11">
        <v>2000</v>
      </c>
      <c r="AE28" s="11">
        <v>0</v>
      </c>
      <c r="AF28" s="11">
        <v>0</v>
      </c>
      <c r="AG28" s="11">
        <v>0</v>
      </c>
      <c r="AH28" s="15">
        <f>O28</f>
        <v>4464</v>
      </c>
      <c r="AI28" s="15">
        <f>O28</f>
        <v>4464</v>
      </c>
      <c r="AJ28" s="11">
        <v>0</v>
      </c>
      <c r="AK28" s="11">
        <v>0</v>
      </c>
      <c r="AL28" s="11">
        <v>0</v>
      </c>
      <c r="AM28" s="11">
        <v>0</v>
      </c>
      <c r="AN28" s="11">
        <v>0</v>
      </c>
      <c r="AO28" s="11">
        <v>120</v>
      </c>
      <c r="AP28" s="11">
        <v>0</v>
      </c>
      <c r="AQ28" s="11">
        <v>0</v>
      </c>
      <c r="AR28" s="11">
        <v>0</v>
      </c>
      <c r="AS28" s="30">
        <v>0</v>
      </c>
      <c r="AT28" s="11">
        <v>0</v>
      </c>
      <c r="AU28" s="11">
        <v>0</v>
      </c>
      <c r="AV28" s="11">
        <v>0</v>
      </c>
      <c r="AW28" s="11">
        <v>0</v>
      </c>
      <c r="AX28" s="11">
        <v>0</v>
      </c>
      <c r="AY28" s="11">
        <v>0</v>
      </c>
      <c r="AZ28" s="11">
        <v>60</v>
      </c>
      <c r="BA28" s="11">
        <v>0</v>
      </c>
      <c r="BB28" s="11">
        <v>0</v>
      </c>
      <c r="BC28" s="11">
        <v>310</v>
      </c>
      <c r="BD28" s="11">
        <v>750</v>
      </c>
      <c r="BE28" s="11">
        <v>0</v>
      </c>
      <c r="BF28" s="11">
        <v>0</v>
      </c>
      <c r="BG28" s="11">
        <v>0</v>
      </c>
      <c r="BH28" s="11">
        <f t="shared" si="3"/>
        <v>12168</v>
      </c>
      <c r="BI28" s="11">
        <f t="shared" si="4"/>
        <v>38956</v>
      </c>
      <c r="BJ28" s="16"/>
    </row>
    <row r="29" spans="1:62" s="22" customFormat="1" ht="15" customHeight="1">
      <c r="A29" s="9">
        <v>28</v>
      </c>
      <c r="B29" s="1">
        <v>68762</v>
      </c>
      <c r="C29" s="2" t="s">
        <v>67</v>
      </c>
      <c r="D29" s="4" t="s">
        <v>62</v>
      </c>
      <c r="E29" s="5">
        <v>6</v>
      </c>
      <c r="F29" s="5">
        <v>1</v>
      </c>
      <c r="G29" s="5">
        <v>1</v>
      </c>
      <c r="H29" s="11">
        <v>31</v>
      </c>
      <c r="I29" s="5">
        <v>37564</v>
      </c>
      <c r="J29" s="3">
        <v>0</v>
      </c>
      <c r="K29" s="12">
        <f t="shared" si="0"/>
        <v>4508</v>
      </c>
      <c r="L29" s="3">
        <v>3600</v>
      </c>
      <c r="M29" s="13">
        <f t="shared" si="1"/>
        <v>432</v>
      </c>
      <c r="N29" s="5">
        <v>0</v>
      </c>
      <c r="O29" s="13">
        <f>ROUND(((I29+K29)*10)/100,0)</f>
        <v>4207</v>
      </c>
      <c r="P29" s="29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17">
        <v>0</v>
      </c>
      <c r="AA29" s="18">
        <v>0</v>
      </c>
      <c r="AB29" s="18">
        <v>0</v>
      </c>
      <c r="AC29" s="11">
        <f t="shared" si="2"/>
        <v>50311</v>
      </c>
      <c r="AD29" s="11">
        <v>2000</v>
      </c>
      <c r="AE29" s="3">
        <v>0</v>
      </c>
      <c r="AF29" s="11">
        <v>0</v>
      </c>
      <c r="AG29" s="11">
        <v>0</v>
      </c>
      <c r="AH29" s="15">
        <f>O29</f>
        <v>4207</v>
      </c>
      <c r="AI29" s="15">
        <f>O29</f>
        <v>4207</v>
      </c>
      <c r="AJ29" s="29">
        <v>0</v>
      </c>
      <c r="AK29" s="3">
        <v>0</v>
      </c>
      <c r="AL29" s="3">
        <v>0</v>
      </c>
      <c r="AM29" s="3">
        <v>0</v>
      </c>
      <c r="AN29" s="3">
        <v>0</v>
      </c>
      <c r="AO29" s="11">
        <v>120</v>
      </c>
      <c r="AP29" s="3">
        <v>0</v>
      </c>
      <c r="AQ29" s="5">
        <v>0</v>
      </c>
      <c r="AR29" s="32">
        <v>0</v>
      </c>
      <c r="AS29" s="31" t="s">
        <v>43</v>
      </c>
      <c r="AT29" s="33">
        <v>0</v>
      </c>
      <c r="AU29" s="19">
        <v>0</v>
      </c>
      <c r="AV29" s="32">
        <v>0</v>
      </c>
      <c r="AW29" s="3">
        <v>0</v>
      </c>
      <c r="AX29" s="3">
        <v>0</v>
      </c>
      <c r="AY29" s="3">
        <v>0</v>
      </c>
      <c r="AZ29" s="29">
        <v>60</v>
      </c>
      <c r="BA29" s="20">
        <v>0</v>
      </c>
      <c r="BB29" s="3">
        <v>0</v>
      </c>
      <c r="BC29" s="3">
        <v>310</v>
      </c>
      <c r="BD29" s="3">
        <v>750</v>
      </c>
      <c r="BE29" s="3">
        <v>0</v>
      </c>
      <c r="BF29" s="3">
        <v>0</v>
      </c>
      <c r="BG29" s="29">
        <v>0</v>
      </c>
      <c r="BH29" s="11">
        <f t="shared" si="3"/>
        <v>11654</v>
      </c>
      <c r="BI29" s="11">
        <f t="shared" si="4"/>
        <v>38657</v>
      </c>
      <c r="BJ29" s="21"/>
    </row>
    <row r="30" spans="1:62" s="22" customFormat="1" ht="15" customHeight="1">
      <c r="A30" s="9">
        <v>29</v>
      </c>
      <c r="B30" s="1">
        <v>74053</v>
      </c>
      <c r="C30" s="2" t="s">
        <v>89</v>
      </c>
      <c r="D30" s="4" t="s">
        <v>62</v>
      </c>
      <c r="E30" s="5">
        <v>6</v>
      </c>
      <c r="F30" s="5">
        <v>1</v>
      </c>
      <c r="G30" s="5">
        <v>1</v>
      </c>
      <c r="H30" s="11">
        <v>31</v>
      </c>
      <c r="I30" s="5">
        <v>36500</v>
      </c>
      <c r="J30" s="3">
        <v>0</v>
      </c>
      <c r="K30" s="12">
        <f t="shared" si="0"/>
        <v>4380</v>
      </c>
      <c r="L30" s="3">
        <v>1800</v>
      </c>
      <c r="M30" s="13">
        <f t="shared" si="1"/>
        <v>216</v>
      </c>
      <c r="N30" s="5">
        <v>0</v>
      </c>
      <c r="O30" s="13">
        <f>ROUND(((I30+K30)*10)/100,0)</f>
        <v>4088</v>
      </c>
      <c r="P30" s="29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17">
        <v>0</v>
      </c>
      <c r="AA30" s="18">
        <v>0</v>
      </c>
      <c r="AB30" s="18">
        <v>0</v>
      </c>
      <c r="AC30" s="11">
        <f t="shared" si="2"/>
        <v>46984</v>
      </c>
      <c r="AD30" s="11">
        <v>2000</v>
      </c>
      <c r="AE30" s="3">
        <v>0</v>
      </c>
      <c r="AF30" s="11">
        <v>0</v>
      </c>
      <c r="AG30" s="11">
        <v>0</v>
      </c>
      <c r="AH30" s="15">
        <f>O30</f>
        <v>4088</v>
      </c>
      <c r="AI30" s="15">
        <f>O30</f>
        <v>4088</v>
      </c>
      <c r="AJ30" s="29">
        <v>0</v>
      </c>
      <c r="AK30" s="3">
        <v>0</v>
      </c>
      <c r="AL30" s="3">
        <v>0</v>
      </c>
      <c r="AM30" s="3">
        <v>0</v>
      </c>
      <c r="AN30" s="3">
        <v>0</v>
      </c>
      <c r="AO30" s="11">
        <v>120</v>
      </c>
      <c r="AP30" s="3">
        <v>0</v>
      </c>
      <c r="AQ30" s="5">
        <v>0</v>
      </c>
      <c r="AR30" s="32">
        <v>0</v>
      </c>
      <c r="AS30" s="31" t="s">
        <v>43</v>
      </c>
      <c r="AT30" s="33">
        <v>0</v>
      </c>
      <c r="AU30" s="19">
        <v>0</v>
      </c>
      <c r="AV30" s="32">
        <v>0</v>
      </c>
      <c r="AW30" s="3">
        <v>0</v>
      </c>
      <c r="AX30" s="3">
        <v>0</v>
      </c>
      <c r="AY30" s="3">
        <v>0</v>
      </c>
      <c r="AZ30" s="29">
        <v>60</v>
      </c>
      <c r="BA30" s="20">
        <v>0</v>
      </c>
      <c r="BB30" s="3">
        <v>0</v>
      </c>
      <c r="BC30" s="3">
        <v>310</v>
      </c>
      <c r="BD30" s="3">
        <v>750</v>
      </c>
      <c r="BE30" s="3">
        <v>0</v>
      </c>
      <c r="BF30" s="3">
        <v>0</v>
      </c>
      <c r="BG30" s="29">
        <v>0</v>
      </c>
      <c r="BH30" s="11">
        <f t="shared" si="3"/>
        <v>11416</v>
      </c>
      <c r="BI30" s="11">
        <f t="shared" si="4"/>
        <v>35568</v>
      </c>
      <c r="BJ30" s="21"/>
    </row>
    <row r="31" spans="1:62" s="22" customFormat="1" ht="15" customHeight="1">
      <c r="A31" s="9">
        <v>30</v>
      </c>
      <c r="B31" s="1">
        <v>74337</v>
      </c>
      <c r="C31" s="2" t="s">
        <v>91</v>
      </c>
      <c r="D31" s="4" t="s">
        <v>62</v>
      </c>
      <c r="E31" s="5">
        <v>6</v>
      </c>
      <c r="F31" s="5">
        <v>1</v>
      </c>
      <c r="G31" s="5">
        <v>1</v>
      </c>
      <c r="H31" s="11">
        <v>31</v>
      </c>
      <c r="I31" s="5">
        <v>36500</v>
      </c>
      <c r="J31" s="3">
        <v>0</v>
      </c>
      <c r="K31" s="12">
        <f t="shared" si="0"/>
        <v>4380</v>
      </c>
      <c r="L31" s="3">
        <v>1800</v>
      </c>
      <c r="M31" s="13">
        <f t="shared" si="1"/>
        <v>216</v>
      </c>
      <c r="N31" s="5">
        <v>0</v>
      </c>
      <c r="O31" s="13">
        <f>ROUND(((I31+K31)*10)/100,0)</f>
        <v>4088</v>
      </c>
      <c r="P31" s="29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17">
        <v>0</v>
      </c>
      <c r="AA31" s="18">
        <v>0</v>
      </c>
      <c r="AB31" s="18">
        <v>0</v>
      </c>
      <c r="AC31" s="11">
        <f t="shared" si="2"/>
        <v>46984</v>
      </c>
      <c r="AD31" s="11">
        <v>2000</v>
      </c>
      <c r="AE31" s="3">
        <v>0</v>
      </c>
      <c r="AF31" s="11">
        <v>0</v>
      </c>
      <c r="AG31" s="11">
        <v>0</v>
      </c>
      <c r="AH31" s="15">
        <f>O31</f>
        <v>4088</v>
      </c>
      <c r="AI31" s="15">
        <f>O31</f>
        <v>4088</v>
      </c>
      <c r="AJ31" s="29">
        <v>0</v>
      </c>
      <c r="AK31" s="3">
        <v>0</v>
      </c>
      <c r="AL31" s="3">
        <v>0</v>
      </c>
      <c r="AM31" s="3">
        <v>0</v>
      </c>
      <c r="AN31" s="3">
        <v>0</v>
      </c>
      <c r="AO31" s="11">
        <v>120</v>
      </c>
      <c r="AP31" s="3">
        <v>0</v>
      </c>
      <c r="AQ31" s="5">
        <v>0</v>
      </c>
      <c r="AR31" s="32">
        <v>0</v>
      </c>
      <c r="AS31" s="31" t="s">
        <v>43</v>
      </c>
      <c r="AT31" s="33">
        <v>0</v>
      </c>
      <c r="AU31" s="19">
        <v>0</v>
      </c>
      <c r="AV31" s="32">
        <v>0</v>
      </c>
      <c r="AW31" s="3">
        <v>0</v>
      </c>
      <c r="AX31" s="3">
        <v>0</v>
      </c>
      <c r="AY31" s="3">
        <v>0</v>
      </c>
      <c r="AZ31" s="29">
        <v>60</v>
      </c>
      <c r="BA31" s="20">
        <v>0</v>
      </c>
      <c r="BB31" s="3">
        <v>0</v>
      </c>
      <c r="BC31" s="3">
        <v>310</v>
      </c>
      <c r="BD31" s="3">
        <v>750</v>
      </c>
      <c r="BE31" s="3">
        <v>0</v>
      </c>
      <c r="BF31" s="3">
        <v>0</v>
      </c>
      <c r="BG31" s="29">
        <v>0</v>
      </c>
      <c r="BH31" s="11">
        <f t="shared" si="3"/>
        <v>11416</v>
      </c>
      <c r="BI31" s="11">
        <f t="shared" si="4"/>
        <v>35568</v>
      </c>
      <c r="BJ31" s="21"/>
    </row>
    <row r="32" spans="1:62" s="22" customFormat="1" ht="15" customHeight="1">
      <c r="A32" s="9">
        <v>31</v>
      </c>
      <c r="B32" s="1">
        <v>74335</v>
      </c>
      <c r="C32" s="2" t="s">
        <v>92</v>
      </c>
      <c r="D32" s="4" t="s">
        <v>62</v>
      </c>
      <c r="E32" s="5">
        <v>6</v>
      </c>
      <c r="F32" s="5">
        <v>1</v>
      </c>
      <c r="G32" s="5">
        <v>1</v>
      </c>
      <c r="H32" s="11">
        <v>31</v>
      </c>
      <c r="I32" s="5">
        <v>36500</v>
      </c>
      <c r="J32" s="3">
        <v>0</v>
      </c>
      <c r="K32" s="12">
        <f t="shared" si="0"/>
        <v>4380</v>
      </c>
      <c r="L32" s="3">
        <v>1800</v>
      </c>
      <c r="M32" s="13">
        <f t="shared" si="1"/>
        <v>216</v>
      </c>
      <c r="N32" s="5">
        <v>0</v>
      </c>
      <c r="O32" s="13">
        <f>ROUND(((I32+K32)*10)/100,0)</f>
        <v>4088</v>
      </c>
      <c r="P32" s="29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17">
        <v>0</v>
      </c>
      <c r="AA32" s="18">
        <v>0</v>
      </c>
      <c r="AB32" s="18">
        <v>0</v>
      </c>
      <c r="AC32" s="11">
        <f t="shared" si="2"/>
        <v>46984</v>
      </c>
      <c r="AD32" s="11">
        <v>2000</v>
      </c>
      <c r="AE32" s="3">
        <v>0</v>
      </c>
      <c r="AF32" s="11">
        <v>0</v>
      </c>
      <c r="AG32" s="11">
        <v>0</v>
      </c>
      <c r="AH32" s="15">
        <f>O32</f>
        <v>4088</v>
      </c>
      <c r="AI32" s="15">
        <f>O32</f>
        <v>4088</v>
      </c>
      <c r="AJ32" s="29">
        <v>0</v>
      </c>
      <c r="AK32" s="3">
        <v>0</v>
      </c>
      <c r="AL32" s="3">
        <v>0</v>
      </c>
      <c r="AM32" s="3">
        <v>0</v>
      </c>
      <c r="AN32" s="3">
        <v>0</v>
      </c>
      <c r="AO32" s="11">
        <v>120</v>
      </c>
      <c r="AP32" s="3">
        <v>0</v>
      </c>
      <c r="AQ32" s="5">
        <v>0</v>
      </c>
      <c r="AR32" s="32">
        <v>0</v>
      </c>
      <c r="AS32" s="31" t="s">
        <v>43</v>
      </c>
      <c r="AT32" s="33">
        <v>0</v>
      </c>
      <c r="AU32" s="19">
        <v>0</v>
      </c>
      <c r="AV32" s="32">
        <v>0</v>
      </c>
      <c r="AW32" s="3">
        <v>0</v>
      </c>
      <c r="AX32" s="3">
        <v>0</v>
      </c>
      <c r="AY32" s="3">
        <v>0</v>
      </c>
      <c r="AZ32" s="29">
        <v>60</v>
      </c>
      <c r="BA32" s="20">
        <v>0</v>
      </c>
      <c r="BB32" s="3">
        <v>0</v>
      </c>
      <c r="BC32" s="3">
        <v>310</v>
      </c>
      <c r="BD32" s="3">
        <v>750</v>
      </c>
      <c r="BE32" s="3">
        <v>0</v>
      </c>
      <c r="BF32" s="3">
        <v>0</v>
      </c>
      <c r="BG32" s="29">
        <v>0</v>
      </c>
      <c r="BH32" s="11">
        <f t="shared" si="3"/>
        <v>11416</v>
      </c>
      <c r="BI32" s="11">
        <f t="shared" si="4"/>
        <v>35568</v>
      </c>
      <c r="BJ32" s="21"/>
    </row>
    <row r="33" spans="1:62" ht="15" customHeight="1">
      <c r="A33" s="9">
        <v>32</v>
      </c>
      <c r="B33" s="10">
        <v>33900</v>
      </c>
      <c r="C33" s="10" t="s">
        <v>68</v>
      </c>
      <c r="D33" s="11" t="s">
        <v>69</v>
      </c>
      <c r="E33" s="11">
        <v>8</v>
      </c>
      <c r="F33" s="11">
        <v>1</v>
      </c>
      <c r="G33" s="11">
        <v>1</v>
      </c>
      <c r="H33" s="11">
        <v>31</v>
      </c>
      <c r="I33" s="11">
        <v>68000</v>
      </c>
      <c r="J33" s="11">
        <v>0</v>
      </c>
      <c r="K33" s="12">
        <f t="shared" si="0"/>
        <v>8160</v>
      </c>
      <c r="L33" s="11">
        <v>1800</v>
      </c>
      <c r="M33" s="13">
        <f t="shared" si="1"/>
        <v>216</v>
      </c>
      <c r="N33" s="13">
        <f t="shared" si="5"/>
        <v>5440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f t="shared" si="2"/>
        <v>83616</v>
      </c>
      <c r="AD33" s="11">
        <v>4000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v>0</v>
      </c>
      <c r="AM33" s="11">
        <v>0</v>
      </c>
      <c r="AN33" s="11">
        <v>0</v>
      </c>
      <c r="AO33" s="11">
        <v>120</v>
      </c>
      <c r="AP33" s="11">
        <v>0</v>
      </c>
      <c r="AQ33" s="11">
        <v>15000</v>
      </c>
      <c r="AR33" s="11">
        <v>0</v>
      </c>
      <c r="AS33" s="30" t="s">
        <v>43</v>
      </c>
      <c r="AT33" s="11">
        <v>0</v>
      </c>
      <c r="AU33" s="11">
        <v>0</v>
      </c>
      <c r="AV33" s="11">
        <v>0</v>
      </c>
      <c r="AW33" s="11">
        <v>0</v>
      </c>
      <c r="AX33" s="11">
        <v>0</v>
      </c>
      <c r="AY33" s="11">
        <v>0</v>
      </c>
      <c r="AZ33" s="11">
        <v>60</v>
      </c>
      <c r="BA33" s="11">
        <v>0</v>
      </c>
      <c r="BB33" s="11">
        <v>0</v>
      </c>
      <c r="BC33" s="11">
        <v>0</v>
      </c>
      <c r="BD33" s="11">
        <v>0</v>
      </c>
      <c r="BE33" s="11">
        <v>0</v>
      </c>
      <c r="BF33" s="11">
        <v>0</v>
      </c>
      <c r="BG33" s="11">
        <v>0</v>
      </c>
      <c r="BH33" s="11">
        <f t="shared" si="3"/>
        <v>19180</v>
      </c>
      <c r="BI33" s="11">
        <f t="shared" si="4"/>
        <v>64436</v>
      </c>
      <c r="BJ33" s="16"/>
    </row>
    <row r="34" spans="1:62" ht="15" customHeight="1">
      <c r="A34" s="9">
        <v>33</v>
      </c>
      <c r="B34" s="10">
        <v>34806</v>
      </c>
      <c r="C34" s="10" t="s">
        <v>70</v>
      </c>
      <c r="D34" s="11" t="s">
        <v>71</v>
      </c>
      <c r="E34" s="11">
        <v>4</v>
      </c>
      <c r="F34" s="11">
        <v>1</v>
      </c>
      <c r="G34" s="11">
        <v>1</v>
      </c>
      <c r="H34" s="11">
        <v>31</v>
      </c>
      <c r="I34" s="11">
        <v>38600</v>
      </c>
      <c r="J34" s="11">
        <v>0</v>
      </c>
      <c r="K34" s="12">
        <f t="shared" si="0"/>
        <v>4632</v>
      </c>
      <c r="L34" s="11">
        <v>1800</v>
      </c>
      <c r="M34" s="13">
        <f t="shared" si="1"/>
        <v>216</v>
      </c>
      <c r="N34" s="13">
        <f t="shared" si="5"/>
        <v>3088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f t="shared" si="2"/>
        <v>48336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0</v>
      </c>
      <c r="AJ34" s="11">
        <v>0</v>
      </c>
      <c r="AK34" s="11">
        <v>0</v>
      </c>
      <c r="AL34" s="11">
        <v>0</v>
      </c>
      <c r="AM34" s="11">
        <v>0</v>
      </c>
      <c r="AN34" s="11">
        <v>0</v>
      </c>
      <c r="AO34" s="11">
        <v>150</v>
      </c>
      <c r="AP34" s="11">
        <v>0</v>
      </c>
      <c r="AQ34" s="11">
        <v>10000</v>
      </c>
      <c r="AR34" s="11">
        <v>0</v>
      </c>
      <c r="AS34" s="30" t="s">
        <v>43</v>
      </c>
      <c r="AT34" s="11">
        <v>0</v>
      </c>
      <c r="AU34" s="11">
        <v>0</v>
      </c>
      <c r="AV34" s="11">
        <v>0</v>
      </c>
      <c r="AW34" s="11">
        <v>0</v>
      </c>
      <c r="AX34" s="11">
        <v>0</v>
      </c>
      <c r="AY34" s="11">
        <v>0</v>
      </c>
      <c r="AZ34" s="11">
        <v>30</v>
      </c>
      <c r="BA34" s="11">
        <v>0</v>
      </c>
      <c r="BB34" s="11">
        <v>0</v>
      </c>
      <c r="BC34" s="11">
        <v>0</v>
      </c>
      <c r="BD34" s="11">
        <v>0</v>
      </c>
      <c r="BE34" s="11">
        <v>0</v>
      </c>
      <c r="BF34" s="11">
        <v>0</v>
      </c>
      <c r="BG34" s="11">
        <v>0</v>
      </c>
      <c r="BH34" s="11">
        <f t="shared" si="3"/>
        <v>10180</v>
      </c>
      <c r="BI34" s="11">
        <f t="shared" si="4"/>
        <v>38156</v>
      </c>
      <c r="BJ34" s="16"/>
    </row>
    <row r="35" spans="1:62" ht="15" customHeight="1">
      <c r="A35" s="9">
        <v>34</v>
      </c>
      <c r="B35" s="10">
        <v>33590</v>
      </c>
      <c r="C35" s="10" t="s">
        <v>72</v>
      </c>
      <c r="D35" s="11" t="s">
        <v>71</v>
      </c>
      <c r="E35" s="11">
        <v>3</v>
      </c>
      <c r="F35" s="11">
        <v>1</v>
      </c>
      <c r="G35" s="11">
        <v>1</v>
      </c>
      <c r="H35" s="11">
        <v>31</v>
      </c>
      <c r="I35" s="11">
        <v>36100</v>
      </c>
      <c r="J35" s="11">
        <v>0</v>
      </c>
      <c r="K35" s="12">
        <f t="shared" si="0"/>
        <v>4332</v>
      </c>
      <c r="L35" s="11">
        <v>1800</v>
      </c>
      <c r="M35" s="13">
        <f t="shared" si="1"/>
        <v>216</v>
      </c>
      <c r="N35" s="13">
        <f t="shared" si="5"/>
        <v>2888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f t="shared" si="2"/>
        <v>45336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0</v>
      </c>
      <c r="AK35" s="11">
        <v>0</v>
      </c>
      <c r="AL35" s="11">
        <v>0</v>
      </c>
      <c r="AM35" s="11">
        <v>0</v>
      </c>
      <c r="AN35" s="11">
        <v>0</v>
      </c>
      <c r="AO35" s="11">
        <v>150</v>
      </c>
      <c r="AP35" s="11">
        <v>0</v>
      </c>
      <c r="AQ35" s="11">
        <v>10000</v>
      </c>
      <c r="AR35" s="11">
        <v>0</v>
      </c>
      <c r="AS35" s="30" t="s">
        <v>43</v>
      </c>
      <c r="AT35" s="11">
        <v>0</v>
      </c>
      <c r="AU35" s="11">
        <v>0</v>
      </c>
      <c r="AV35" s="11">
        <v>0</v>
      </c>
      <c r="AW35" s="11">
        <v>0</v>
      </c>
      <c r="AX35" s="11">
        <v>0</v>
      </c>
      <c r="AY35" s="11">
        <v>0</v>
      </c>
      <c r="AZ35" s="11">
        <v>30</v>
      </c>
      <c r="BA35" s="11">
        <v>0</v>
      </c>
      <c r="BB35" s="11">
        <v>0</v>
      </c>
      <c r="BC35" s="11">
        <v>0</v>
      </c>
      <c r="BD35" s="11">
        <v>0</v>
      </c>
      <c r="BE35" s="11">
        <v>0</v>
      </c>
      <c r="BF35" s="11">
        <v>0</v>
      </c>
      <c r="BG35" s="11">
        <v>0</v>
      </c>
      <c r="BH35" s="11">
        <f t="shared" si="3"/>
        <v>10180</v>
      </c>
      <c r="BI35" s="11">
        <f t="shared" si="4"/>
        <v>35156</v>
      </c>
      <c r="BJ35" s="16"/>
    </row>
    <row r="36" spans="8:61" ht="15" customHeight="1">
      <c r="H36" s="26" t="s">
        <v>83</v>
      </c>
      <c r="I36" s="27">
        <f aca="true" t="shared" si="6" ref="I36:AN36">SUM(I2:I35)</f>
        <v>1958125</v>
      </c>
      <c r="J36" s="27">
        <f t="shared" si="6"/>
        <v>0</v>
      </c>
      <c r="K36" s="27">
        <f t="shared" si="6"/>
        <v>234975</v>
      </c>
      <c r="L36" s="27">
        <f t="shared" si="6"/>
        <v>68400</v>
      </c>
      <c r="M36" s="27">
        <f t="shared" si="6"/>
        <v>8208</v>
      </c>
      <c r="N36" s="27">
        <f t="shared" si="6"/>
        <v>75192</v>
      </c>
      <c r="O36" s="27">
        <f t="shared" si="6"/>
        <v>93543</v>
      </c>
      <c r="P36" s="27">
        <f t="shared" si="6"/>
        <v>0</v>
      </c>
      <c r="Q36" s="27">
        <f t="shared" si="6"/>
        <v>0</v>
      </c>
      <c r="R36" s="27">
        <f t="shared" si="6"/>
        <v>0</v>
      </c>
      <c r="S36" s="27">
        <f t="shared" si="6"/>
        <v>0</v>
      </c>
      <c r="T36" s="27">
        <f t="shared" si="6"/>
        <v>0</v>
      </c>
      <c r="U36" s="27">
        <f t="shared" si="6"/>
        <v>0</v>
      </c>
      <c r="V36" s="27">
        <f t="shared" si="6"/>
        <v>0</v>
      </c>
      <c r="W36" s="27">
        <f t="shared" si="6"/>
        <v>0</v>
      </c>
      <c r="X36" s="27">
        <f t="shared" si="6"/>
        <v>0</v>
      </c>
      <c r="Y36" s="27">
        <f t="shared" si="6"/>
        <v>0</v>
      </c>
      <c r="Z36" s="27">
        <f t="shared" si="6"/>
        <v>0</v>
      </c>
      <c r="AA36" s="27">
        <f t="shared" si="6"/>
        <v>0</v>
      </c>
      <c r="AB36" s="27">
        <f t="shared" si="6"/>
        <v>0</v>
      </c>
      <c r="AC36" s="27">
        <f t="shared" si="6"/>
        <v>2438443</v>
      </c>
      <c r="AD36" s="27">
        <f t="shared" si="6"/>
        <v>112000</v>
      </c>
      <c r="AE36" s="27">
        <f t="shared" si="6"/>
        <v>0</v>
      </c>
      <c r="AF36" s="27">
        <f t="shared" si="6"/>
        <v>0</v>
      </c>
      <c r="AG36" s="27">
        <f t="shared" si="6"/>
        <v>0</v>
      </c>
      <c r="AH36" s="27">
        <f t="shared" si="6"/>
        <v>93543</v>
      </c>
      <c r="AI36" s="27">
        <f t="shared" si="6"/>
        <v>93543</v>
      </c>
      <c r="AJ36" s="27">
        <f t="shared" si="6"/>
        <v>0</v>
      </c>
      <c r="AK36" s="27">
        <f t="shared" si="6"/>
        <v>0</v>
      </c>
      <c r="AL36" s="27">
        <f t="shared" si="6"/>
        <v>0</v>
      </c>
      <c r="AM36" s="27">
        <f t="shared" si="6"/>
        <v>0</v>
      </c>
      <c r="AN36" s="27">
        <f t="shared" si="6"/>
        <v>0</v>
      </c>
      <c r="AO36" s="27">
        <f aca="true" t="shared" si="7" ref="AO36:BI36">SUM(AO2:AO35)</f>
        <v>3780</v>
      </c>
      <c r="AP36" s="27">
        <f t="shared" si="7"/>
        <v>0</v>
      </c>
      <c r="AQ36" s="27">
        <f t="shared" si="7"/>
        <v>282000</v>
      </c>
      <c r="AR36" s="27">
        <f t="shared" si="7"/>
        <v>0</v>
      </c>
      <c r="AS36" s="27">
        <f t="shared" si="7"/>
        <v>0</v>
      </c>
      <c r="AT36" s="27">
        <f t="shared" si="7"/>
        <v>0</v>
      </c>
      <c r="AU36" s="27">
        <f t="shared" si="7"/>
        <v>0</v>
      </c>
      <c r="AV36" s="27">
        <f t="shared" si="7"/>
        <v>0</v>
      </c>
      <c r="AW36" s="27">
        <f t="shared" si="7"/>
        <v>0</v>
      </c>
      <c r="AX36" s="27">
        <f t="shared" si="7"/>
        <v>0</v>
      </c>
      <c r="AY36" s="27">
        <f t="shared" si="7"/>
        <v>0</v>
      </c>
      <c r="AZ36" s="27">
        <f t="shared" si="7"/>
        <v>2040</v>
      </c>
      <c r="BA36" s="27">
        <f t="shared" si="7"/>
        <v>0</v>
      </c>
      <c r="BB36" s="27">
        <f t="shared" si="7"/>
        <v>0</v>
      </c>
      <c r="BC36" s="27">
        <f t="shared" si="7"/>
        <v>7220</v>
      </c>
      <c r="BD36" s="27">
        <f t="shared" si="7"/>
        <v>16850</v>
      </c>
      <c r="BE36" s="27">
        <f t="shared" si="7"/>
        <v>0</v>
      </c>
      <c r="BF36" s="27">
        <f t="shared" si="7"/>
        <v>0</v>
      </c>
      <c r="BG36" s="27">
        <f t="shared" si="7"/>
        <v>0</v>
      </c>
      <c r="BH36" s="27">
        <f t="shared" si="7"/>
        <v>610976</v>
      </c>
      <c r="BI36" s="27">
        <f t="shared" si="7"/>
        <v>1827467</v>
      </c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</sheetData>
  <sheetProtection/>
  <printOptions/>
  <pageMargins left="0.7086614173228347" right="0.7086614173228347" top="0.1968503937007874" bottom="0.1968503937007874" header="0.31496062992125984" footer="0.31496062992125984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2019-07-20T08:18:39Z</cp:lastPrinted>
  <dcterms:created xsi:type="dcterms:W3CDTF">2018-04-20T10:39:38Z</dcterms:created>
  <dcterms:modified xsi:type="dcterms:W3CDTF">2019-07-22T09:03:53Z</dcterms:modified>
  <cp:category/>
  <cp:version/>
  <cp:contentType/>
  <cp:contentStatus/>
</cp:coreProperties>
</file>